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et/Desktop/"/>
    </mc:Choice>
  </mc:AlternateContent>
  <xr:revisionPtr revIDLastSave="0" documentId="8_{351AABA7-5B3D-634E-8FB2-21B9C1579278}" xr6:coauthVersionLast="45" xr6:coauthVersionMax="45" xr10:uidLastSave="{00000000-0000-0000-0000-000000000000}"/>
  <bookViews>
    <workbookView xWindow="0" yWindow="460" windowWidth="23260" windowHeight="12580" xr2:uid="{00000000-000D-0000-FFFF-FFFF00000000}"/>
  </bookViews>
  <sheets>
    <sheet name="Pledg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N9" i="4"/>
  <c r="C17" i="4" s="1"/>
  <c r="R3" i="4"/>
  <c r="R9" i="4" s="1"/>
  <c r="J9" i="4" s="1"/>
  <c r="R17" i="4"/>
  <c r="R12" i="4" l="1"/>
  <c r="N12" i="4" s="1"/>
  <c r="C18" i="4" s="1"/>
  <c r="G5" i="4"/>
  <c r="C7" i="4"/>
  <c r="M17" i="4"/>
  <c r="H5" i="4"/>
  <c r="U17" i="4"/>
  <c r="F5" i="4"/>
  <c r="Q5" i="4"/>
  <c r="N5" i="4"/>
  <c r="O5" i="4"/>
  <c r="D17" i="4"/>
  <c r="L17" i="4"/>
  <c r="U5" i="4"/>
  <c r="I17" i="4"/>
  <c r="N17" i="4"/>
  <c r="K5" i="4"/>
  <c r="T17" i="4"/>
  <c r="K17" i="4"/>
  <c r="P17" i="4"/>
  <c r="G17" i="4"/>
  <c r="S17" i="4"/>
  <c r="L5" i="4"/>
  <c r="P5" i="4"/>
  <c r="E5" i="4"/>
  <c r="C5" i="4"/>
  <c r="V17" i="4"/>
  <c r="T5" i="4"/>
  <c r="Q17" i="4"/>
  <c r="I5" i="4"/>
  <c r="V5" i="4"/>
  <c r="R5" i="4"/>
  <c r="M5" i="4"/>
  <c r="S5" i="4"/>
  <c r="J5" i="4"/>
  <c r="H17" i="4"/>
  <c r="F17" i="4"/>
  <c r="O17" i="4"/>
  <c r="E17" i="4"/>
  <c r="J17" i="4"/>
  <c r="D5" i="4"/>
  <c r="N14" i="4" l="1"/>
  <c r="N15" i="4" s="1"/>
  <c r="T18" i="4"/>
  <c r="P18" i="4"/>
  <c r="L18" i="4"/>
  <c r="H18" i="4"/>
  <c r="S18" i="4"/>
  <c r="O18" i="4"/>
  <c r="K18" i="4"/>
  <c r="V18" i="4"/>
  <c r="R18" i="4"/>
  <c r="N18" i="4"/>
  <c r="J18" i="4"/>
  <c r="U18" i="4"/>
  <c r="Q18" i="4"/>
  <c r="M18" i="4"/>
  <c r="I18" i="4"/>
  <c r="G18" i="4"/>
  <c r="F18" i="4"/>
  <c r="E18" i="4"/>
  <c r="D18" i="4"/>
  <c r="K6" i="4"/>
  <c r="K7" i="4" s="1"/>
</calcChain>
</file>

<file path=xl/sharedStrings.xml><?xml version="1.0" encoding="utf-8"?>
<sst xmlns="http://schemas.openxmlformats.org/spreadsheetml/2006/main" count="25" uniqueCount="17">
  <si>
    <t>Int Rate</t>
  </si>
  <si>
    <t>Term</t>
  </si>
  <si>
    <t xml:space="preserve">Yield </t>
  </si>
  <si>
    <t>Note Amount</t>
  </si>
  <si>
    <t>Pmt</t>
  </si>
  <si>
    <t>left</t>
  </si>
  <si>
    <t>of Note balance</t>
  </si>
  <si>
    <t>of Note's Balance</t>
  </si>
  <si>
    <t>Net Cash Flow</t>
  </si>
  <si>
    <t>Annual Income</t>
  </si>
  <si>
    <t>Buy Terms</t>
  </si>
  <si>
    <t>Note Recievable</t>
  </si>
  <si>
    <t>Borrow Funds</t>
  </si>
  <si>
    <t>Net $$ @ Pledge</t>
  </si>
  <si>
    <t>Buy</t>
  </si>
  <si>
    <t>Pledge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</si>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</sst>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15" x14ac:knownFonts="1">
    <font>
      <sz val="10"/>
      <name val="Arial"/>
    </font>
    <font>
      <sz val="18"/>
      <name val="Arial"/>
    </font>
    <font>
      <sz val="24"/>
      <name val="Arial"/>
    </font>
    <font>
      <sz val="8"/>
      <name val="Arial"/>
    </font>
    <font>
      <sz val="14"/>
      <name val="Arial"/>
    </font>
    <font>
      <sz val="24"/>
      <color indexed="9"/>
      <name val="Arial"/>
    </font>
    <font>
      <sz val="20"/>
      <name val="Arial"/>
    </font>
    <font>
      <sz val="26"/>
      <name val="Arial"/>
    </font>
    <font>
      <b/>
      <sz val="26"/>
      <color indexed="9"/>
      <name val="Arial"/>
      <family val="2"/>
    </font>
    <font>
      <sz val="24"/>
      <color indexed="9"/>
      <name val="Arial"/>
      <family val="2"/>
    </font>
    <font>
      <sz val="2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26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rgb="FF000099"/>
      </patternFill>
    </fill>
    <fill>
      <patternFill patternType="solid">
        <fgColor rgb="FF0000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39933"/>
        <bgColor indexed="64"/>
      </patternFill>
    </fill>
    <fill>
      <patternFill patternType="gray125">
        <bgColor rgb="FF339933"/>
      </patternFill>
    </fill>
    <fill>
      <patternFill patternType="gray125">
        <bgColor rgb="FFC00000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textRotation="60"/>
    </xf>
    <xf numFmtId="0" fontId="7" fillId="0" borderId="0" xfId="0" applyFont="1"/>
    <xf numFmtId="8" fontId="4" fillId="0" borderId="2" xfId="0" applyNumberFormat="1" applyFont="1" applyBorder="1" applyAlignment="1">
      <alignment textRotation="71"/>
    </xf>
    <xf numFmtId="8" fontId="4" fillId="0" borderId="3" xfId="0" applyNumberFormat="1" applyFont="1" applyBorder="1" applyAlignment="1">
      <alignment textRotation="71"/>
    </xf>
    <xf numFmtId="0" fontId="0" fillId="1" borderId="0" xfId="0" applyFill="1"/>
    <xf numFmtId="0" fontId="2" fillId="1" borderId="0" xfId="0" applyFont="1" applyFill="1"/>
    <xf numFmtId="164" fontId="6" fillId="1" borderId="0" xfId="0" applyNumberFormat="1" applyFont="1" applyFill="1" applyBorder="1" applyAlignment="1">
      <alignment horizontal="center"/>
    </xf>
    <xf numFmtId="0" fontId="0" fillId="1" borderId="0" xfId="0" applyFill="1" applyBorder="1" applyAlignment="1">
      <alignment horizontal="center"/>
    </xf>
    <xf numFmtId="10" fontId="6" fillId="1" borderId="0" xfId="0" applyNumberFormat="1" applyFont="1" applyFill="1" applyBorder="1" applyAlignment="1">
      <alignment horizontal="center"/>
    </xf>
    <xf numFmtId="8" fontId="6" fillId="1" borderId="0" xfId="0" applyNumberFormat="1" applyFont="1" applyFill="1" applyBorder="1" applyAlignment="1">
      <alignment horizontal="center"/>
    </xf>
    <xf numFmtId="0" fontId="6" fillId="1" borderId="0" xfId="0" applyFont="1" applyFill="1" applyBorder="1" applyAlignment="1">
      <alignment horizontal="center"/>
    </xf>
    <xf numFmtId="0" fontId="5" fillId="1" borderId="0" xfId="0" applyFont="1" applyFill="1" applyBorder="1" applyAlignment="1">
      <alignment horizontal="center"/>
    </xf>
    <xf numFmtId="10" fontId="1" fillId="1" borderId="0" xfId="0" applyNumberFormat="1" applyFont="1" applyFill="1" applyBorder="1" applyAlignment="1"/>
    <xf numFmtId="0" fontId="4" fillId="1" borderId="0" xfId="0" applyFont="1" applyFill="1" applyAlignment="1">
      <alignment textRotation="60"/>
    </xf>
    <xf numFmtId="0" fontId="7" fillId="1" borderId="0" xfId="0" applyFont="1" applyFill="1"/>
    <xf numFmtId="0" fontId="1" fillId="1" borderId="0" xfId="0" applyFont="1" applyFill="1"/>
    <xf numFmtId="10" fontId="0" fillId="1" borderId="0" xfId="0" applyNumberFormat="1" applyFill="1"/>
    <xf numFmtId="10" fontId="2" fillId="1" borderId="0" xfId="0" applyNumberFormat="1" applyFont="1" applyFill="1"/>
    <xf numFmtId="10" fontId="1" fillId="1" borderId="0" xfId="0" applyNumberFormat="1" applyFont="1" applyFill="1"/>
    <xf numFmtId="10" fontId="0" fillId="0" borderId="0" xfId="0" applyNumberFormat="1"/>
    <xf numFmtId="0" fontId="0" fillId="1" borderId="0" xfId="0" applyFill="1" applyBorder="1"/>
    <xf numFmtId="0" fontId="9" fillId="1" borderId="0" xfId="0" applyFont="1" applyFill="1" applyBorder="1" applyAlignment="1"/>
    <xf numFmtId="0" fontId="5" fillId="1" borderId="0" xfId="0" applyFont="1" applyFill="1" applyBorder="1" applyAlignment="1"/>
    <xf numFmtId="1" fontId="6" fillId="1" borderId="0" xfId="0" applyNumberFormat="1" applyFont="1" applyFill="1" applyBorder="1" applyAlignment="1">
      <alignment horizontal="center"/>
    </xf>
    <xf numFmtId="165" fontId="4" fillId="1" borderId="0" xfId="0" applyNumberFormat="1" applyFont="1" applyFill="1" applyAlignment="1">
      <alignment textRotation="60"/>
    </xf>
    <xf numFmtId="165" fontId="4" fillId="0" borderId="0" xfId="0" applyNumberFormat="1" applyFont="1" applyAlignment="1">
      <alignment textRotation="60"/>
    </xf>
    <xf numFmtId="10" fontId="14" fillId="15" borderId="1" xfId="0" applyNumberFormat="1" applyFont="1" applyFill="1" applyBorder="1" applyAlignment="1"/>
    <xf numFmtId="10" fontId="13" fillId="19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6" fontId="12" fillId="19" borderId="1" xfId="0" applyNumberFormat="1" applyFont="1" applyFill="1" applyBorder="1" applyAlignment="1">
      <alignment textRotation="71"/>
    </xf>
    <xf numFmtId="6" fontId="4" fillId="19" borderId="1" xfId="0" applyNumberFormat="1" applyFont="1" applyFill="1" applyBorder="1" applyAlignment="1">
      <alignment textRotation="71"/>
    </xf>
    <xf numFmtId="165" fontId="11" fillId="15" borderId="1" xfId="0" applyNumberFormat="1" applyFont="1" applyFill="1" applyBorder="1" applyAlignment="1">
      <alignment textRotation="71"/>
    </xf>
    <xf numFmtId="0" fontId="4" fillId="1" borderId="7" xfId="0" applyFont="1" applyFill="1" applyBorder="1" applyAlignment="1">
      <alignment textRotation="60"/>
    </xf>
    <xf numFmtId="165" fontId="4" fillId="1" borderId="7" xfId="0" applyNumberFormat="1" applyFont="1" applyFill="1" applyBorder="1" applyAlignment="1">
      <alignment textRotation="60"/>
    </xf>
    <xf numFmtId="0" fontId="5" fillId="9" borderId="8" xfId="0" applyFont="1" applyFill="1" applyBorder="1" applyAlignment="1"/>
    <xf numFmtId="0" fontId="5" fillId="9" borderId="11" xfId="0" applyFont="1" applyFill="1" applyBorder="1" applyAlignment="1"/>
    <xf numFmtId="0" fontId="10" fillId="12" borderId="0" xfId="0" applyFont="1" applyFill="1" applyAlignment="1">
      <alignment wrapText="1"/>
    </xf>
    <xf numFmtId="0" fontId="10" fillId="13" borderId="0" xfId="0" applyFont="1" applyFill="1" applyAlignment="1">
      <alignment wrapText="1"/>
    </xf>
    <xf numFmtId="0" fontId="10" fillId="13" borderId="5" xfId="0" applyFont="1" applyFill="1" applyBorder="1" applyAlignment="1">
      <alignment wrapText="1"/>
    </xf>
    <xf numFmtId="10" fontId="7" fillId="4" borderId="10" xfId="0" applyNumberFormat="1" applyFont="1" applyFill="1" applyBorder="1" applyAlignment="1">
      <alignment textRotation="90"/>
    </xf>
    <xf numFmtId="10" fontId="7" fillId="0" borderId="9" xfId="0" applyNumberFormat="1" applyFont="1" applyBorder="1" applyAlignment="1">
      <alignment textRotation="90"/>
    </xf>
    <xf numFmtId="8" fontId="8" fillId="7" borderId="6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8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4" fontId="6" fillId="11" borderId="1" xfId="0" applyNumberFormat="1" applyFont="1" applyFill="1" applyBorder="1" applyAlignment="1">
      <alignment horizontal="center"/>
    </xf>
    <xf numFmtId="0" fontId="9" fillId="16" borderId="9" xfId="0" applyFont="1" applyFill="1" applyBorder="1" applyAlignment="1"/>
    <xf numFmtId="0" fontId="5" fillId="16" borderId="3" xfId="0" applyFont="1" applyFill="1" applyBorder="1" applyAlignment="1"/>
    <xf numFmtId="0" fontId="0" fillId="16" borderId="3" xfId="0" applyFill="1" applyBorder="1" applyAlignment="1"/>
    <xf numFmtId="0" fontId="0" fillId="16" borderId="13" xfId="0" applyFill="1" applyBorder="1" applyAlignment="1"/>
    <xf numFmtId="0" fontId="10" fillId="17" borderId="1" xfId="0" applyFont="1" applyFill="1" applyBorder="1" applyAlignment="1"/>
    <xf numFmtId="0" fontId="10" fillId="16" borderId="1" xfId="0" applyFont="1" applyFill="1" applyBorder="1" applyAlignment="1"/>
    <xf numFmtId="0" fontId="10" fillId="18" borderId="1" xfId="0" applyFont="1" applyFill="1" applyBorder="1" applyAlignment="1"/>
    <xf numFmtId="0" fontId="10" fillId="15" borderId="1" xfId="0" applyFont="1" applyFill="1" applyBorder="1" applyAlignment="1"/>
    <xf numFmtId="0" fontId="0" fillId="11" borderId="1" xfId="0" applyFill="1" applyBorder="1" applyAlignment="1">
      <alignment horizontal="center"/>
    </xf>
    <xf numFmtId="8" fontId="6" fillId="11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0" fontId="6" fillId="14" borderId="1" xfId="0" applyNumberFormat="1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9" fillId="16" borderId="10" xfId="0" applyFont="1" applyFill="1" applyBorder="1" applyAlignment="1"/>
    <xf numFmtId="0" fontId="5" fillId="16" borderId="2" xfId="0" applyFont="1" applyFill="1" applyBorder="1" applyAlignment="1"/>
    <xf numFmtId="0" fontId="0" fillId="16" borderId="2" xfId="0" applyFill="1" applyBorder="1" applyAlignment="1"/>
    <xf numFmtId="0" fontId="0" fillId="16" borderId="12" xfId="0" applyFill="1" applyBorder="1" applyAlignment="1"/>
    <xf numFmtId="10" fontId="6" fillId="11" borderId="1" xfId="0" applyNumberFormat="1" applyFont="1" applyFill="1" applyBorder="1" applyAlignment="1">
      <alignment horizontal="center"/>
    </xf>
    <xf numFmtId="0" fontId="5" fillId="15" borderId="4" xfId="0" applyFont="1" applyFill="1" applyBorder="1" applyAlignment="1">
      <alignment horizontal="center"/>
    </xf>
    <xf numFmtId="8" fontId="8" fillId="10" borderId="8" xfId="0" applyNumberFormat="1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10" borderId="11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10" fontId="1" fillId="6" borderId="8" xfId="0" applyNumberFormat="1" applyFont="1" applyFill="1" applyBorder="1" applyAlignment="1">
      <alignment horizontal="right"/>
    </xf>
    <xf numFmtId="10" fontId="1" fillId="6" borderId="6" xfId="0" applyNumberFormat="1" applyFont="1" applyFill="1" applyBorder="1" applyAlignment="1">
      <alignment horizontal="right"/>
    </xf>
    <xf numFmtId="0" fontId="1" fillId="6" borderId="6" xfId="0" applyFont="1" applyFill="1" applyBorder="1" applyAlignment="1"/>
    <xf numFmtId="0" fontId="1" fillId="6" borderId="11" xfId="0" applyFont="1" applyFill="1" applyBorder="1" applyAlignment="1"/>
    <xf numFmtId="10" fontId="1" fillId="5" borderId="8" xfId="0" applyNumberFormat="1" applyFont="1" applyFill="1" applyBorder="1" applyAlignment="1">
      <alignment horizontal="right"/>
    </xf>
    <xf numFmtId="10" fontId="1" fillId="5" borderId="6" xfId="0" applyNumberFormat="1" applyFont="1" applyFill="1" applyBorder="1" applyAlignment="1">
      <alignment horizontal="right"/>
    </xf>
    <xf numFmtId="0" fontId="1" fillId="5" borderId="6" xfId="0" applyFont="1" applyFill="1" applyBorder="1" applyAlignment="1"/>
    <xf numFmtId="0" fontId="1" fillId="5" borderId="1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33"/>
      <color rgb="FFFFFF99"/>
      <color rgb="FF0000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W19"/>
  <sheetViews>
    <sheetView tabSelected="1" zoomScale="90" zoomScaleNormal="90" workbookViewId="0">
      <selection activeCell="J3" sqref="J3:L3"/>
    </sheetView>
  </sheetViews>
  <sheetFormatPr baseColWidth="10" defaultColWidth="8.83203125" defaultRowHeight="13" x14ac:dyDescent="0.15"/>
  <cols>
    <col min="1" max="1" width="10.83203125" customWidth="1"/>
    <col min="2" max="2" width="18" style="24" customWidth="1"/>
    <col min="3" max="3" width="6.5" customWidth="1"/>
    <col min="4" max="4" width="7.1640625" customWidth="1"/>
    <col min="5" max="15" width="6.5" customWidth="1"/>
    <col min="16" max="16" width="8" customWidth="1"/>
    <col min="17" max="21" width="6.5" customWidth="1"/>
    <col min="22" max="22" width="5.6640625" customWidth="1"/>
  </cols>
  <sheetData>
    <row r="1" spans="1:23" ht="12.75" customHeight="1" thickBot="1" x14ac:dyDescent="0.2">
      <c r="A1" s="9"/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36.75" customHeight="1" thickTop="1" thickBot="1" x14ac:dyDescent="0.35">
      <c r="A2" s="10"/>
      <c r="B2" s="22"/>
      <c r="C2" s="10"/>
      <c r="D2" s="49" t="s">
        <v>3</v>
      </c>
      <c r="E2" s="49"/>
      <c r="F2" s="49"/>
      <c r="G2" s="49"/>
      <c r="H2" s="49"/>
      <c r="I2" s="2"/>
      <c r="J2" s="49" t="s">
        <v>0</v>
      </c>
      <c r="K2" s="49"/>
      <c r="L2" s="49"/>
      <c r="M2" s="2"/>
      <c r="N2" s="49" t="s">
        <v>4</v>
      </c>
      <c r="O2" s="49"/>
      <c r="P2" s="49"/>
      <c r="Q2" s="2"/>
      <c r="R2" s="49" t="s">
        <v>1</v>
      </c>
      <c r="S2" s="49"/>
      <c r="T2" s="49"/>
      <c r="U2" s="10"/>
      <c r="V2" s="16"/>
      <c r="W2" s="10"/>
    </row>
    <row r="3" spans="1:23" ht="34.5" customHeight="1" thickTop="1" thickBot="1" x14ac:dyDescent="0.35">
      <c r="A3" s="41" t="s">
        <v>11</v>
      </c>
      <c r="B3" s="42"/>
      <c r="C3" s="43"/>
      <c r="D3" s="50">
        <v>161405</v>
      </c>
      <c r="E3" s="50"/>
      <c r="F3" s="50"/>
      <c r="G3" s="51"/>
      <c r="H3" s="51"/>
      <c r="I3" s="4"/>
      <c r="J3" s="52">
        <v>0.05</v>
      </c>
      <c r="K3" s="52"/>
      <c r="L3" s="51"/>
      <c r="M3" s="4"/>
      <c r="N3" s="53">
        <v>895</v>
      </c>
      <c r="O3" s="54"/>
      <c r="P3" s="54"/>
      <c r="Q3" s="4"/>
      <c r="R3" s="55">
        <f>NPER(J3/12,N3,-D3)</f>
        <v>334.77317376403386</v>
      </c>
      <c r="S3" s="56"/>
      <c r="T3" s="56"/>
      <c r="U3" s="39" t="s">
        <v>5</v>
      </c>
      <c r="V3" s="40"/>
      <c r="W3" s="9"/>
    </row>
    <row r="4" spans="1:23" ht="18" customHeight="1" thickTop="1" thickBot="1" x14ac:dyDescent="0.2">
      <c r="A4" s="9"/>
      <c r="B4" s="21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s="5" customFormat="1" ht="64" hidden="1" thickTop="1" thickBot="1" x14ac:dyDescent="0.2">
      <c r="A5" s="18"/>
      <c r="B5" s="44" t="s">
        <v>2</v>
      </c>
      <c r="C5" s="7">
        <f>N3</f>
        <v>895</v>
      </c>
      <c r="D5" s="7">
        <f>N3</f>
        <v>895</v>
      </c>
      <c r="E5" s="7">
        <f>N3</f>
        <v>895</v>
      </c>
      <c r="F5" s="7">
        <f>N3</f>
        <v>895</v>
      </c>
      <c r="G5" s="7">
        <f>N3</f>
        <v>895</v>
      </c>
      <c r="H5" s="7">
        <f>N3</f>
        <v>895</v>
      </c>
      <c r="I5" s="7">
        <f>N3</f>
        <v>895</v>
      </c>
      <c r="J5" s="7">
        <f>N3</f>
        <v>895</v>
      </c>
      <c r="K5" s="7">
        <f>N3</f>
        <v>895</v>
      </c>
      <c r="L5" s="7">
        <f>N3</f>
        <v>895</v>
      </c>
      <c r="M5" s="7">
        <f>N3</f>
        <v>895</v>
      </c>
      <c r="N5" s="7">
        <f>N3</f>
        <v>895</v>
      </c>
      <c r="O5" s="7">
        <f>N3</f>
        <v>895</v>
      </c>
      <c r="P5" s="7">
        <f>N3</f>
        <v>895</v>
      </c>
      <c r="Q5" s="7">
        <f>N3</f>
        <v>895</v>
      </c>
      <c r="R5" s="7">
        <f>N3</f>
        <v>895</v>
      </c>
      <c r="S5" s="7">
        <f>N3</f>
        <v>895</v>
      </c>
      <c r="T5" s="7">
        <f>N3</f>
        <v>895</v>
      </c>
      <c r="U5" s="7">
        <f>N3</f>
        <v>895</v>
      </c>
      <c r="V5" s="8">
        <f>N3</f>
        <v>895</v>
      </c>
      <c r="W5" s="18"/>
    </row>
    <row r="6" spans="1:23" s="6" customFormat="1" ht="36" hidden="1" customHeight="1" thickTop="1" thickBot="1" x14ac:dyDescent="0.4">
      <c r="A6" s="19"/>
      <c r="B6" s="45"/>
      <c r="C6" s="46">
        <v>192256.36617604829</v>
      </c>
      <c r="D6" s="47"/>
      <c r="E6" s="47"/>
      <c r="F6" s="47"/>
      <c r="G6" s="47"/>
      <c r="H6" s="47"/>
      <c r="I6" s="47"/>
      <c r="J6" s="48"/>
      <c r="K6" s="77" t="e">
        <f>PV(J3/12,#REF!-96,-N3)</f>
        <v>#REF!</v>
      </c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19"/>
    </row>
    <row r="7" spans="1:23" s="1" customFormat="1" ht="24.75" hidden="1" customHeight="1" thickTop="1" thickBot="1" x14ac:dyDescent="0.3">
      <c r="A7" s="20"/>
      <c r="B7" s="23"/>
      <c r="C7" s="81" t="e">
        <f>C6/#REF!</f>
        <v>#REF!</v>
      </c>
      <c r="D7" s="82"/>
      <c r="E7" s="83" t="s">
        <v>7</v>
      </c>
      <c r="F7" s="83"/>
      <c r="G7" s="83"/>
      <c r="H7" s="83"/>
      <c r="I7" s="83"/>
      <c r="J7" s="84"/>
      <c r="K7" s="85" t="e">
        <f>K6/#REF!</f>
        <v>#REF!</v>
      </c>
      <c r="L7" s="86"/>
      <c r="M7" s="87" t="s">
        <v>6</v>
      </c>
      <c r="N7" s="87"/>
      <c r="O7" s="87"/>
      <c r="P7" s="87"/>
      <c r="Q7" s="87"/>
      <c r="R7" s="87"/>
      <c r="S7" s="87"/>
      <c r="T7" s="87"/>
      <c r="U7" s="87"/>
      <c r="V7" s="88"/>
      <c r="W7" s="20"/>
    </row>
    <row r="8" spans="1:23" s="3" customFormat="1" ht="36.75" customHeight="1" thickTop="1" thickBot="1" x14ac:dyDescent="0.35">
      <c r="A8" s="10"/>
      <c r="B8" s="22"/>
      <c r="C8" s="10"/>
      <c r="D8" s="80" t="s">
        <v>3</v>
      </c>
      <c r="E8" s="80"/>
      <c r="F8" s="80"/>
      <c r="G8" s="80"/>
      <c r="H8" s="80"/>
      <c r="I8" s="33"/>
      <c r="J8" s="80" t="s">
        <v>0</v>
      </c>
      <c r="K8" s="80"/>
      <c r="L8" s="80"/>
      <c r="M8" s="33"/>
      <c r="N8" s="80" t="s">
        <v>4</v>
      </c>
      <c r="O8" s="80"/>
      <c r="P8" s="80"/>
      <c r="Q8" s="33"/>
      <c r="R8" s="80" t="s">
        <v>1</v>
      </c>
      <c r="S8" s="80"/>
      <c r="T8" s="80"/>
      <c r="U8" s="10"/>
      <c r="V8" s="16"/>
      <c r="W8" s="10"/>
    </row>
    <row r="9" spans="1:23" ht="34.5" customHeight="1" thickTop="1" thickBot="1" x14ac:dyDescent="0.35">
      <c r="A9" s="62" t="s">
        <v>10</v>
      </c>
      <c r="B9" s="63"/>
      <c r="C9" s="63"/>
      <c r="D9" s="50">
        <v>81500</v>
      </c>
      <c r="E9" s="50"/>
      <c r="F9" s="50"/>
      <c r="G9" s="51"/>
      <c r="H9" s="51"/>
      <c r="I9" s="4"/>
      <c r="J9" s="75">
        <f>RATE(R9,N9,-D9)*12</f>
        <v>0.12800157237451676</v>
      </c>
      <c r="K9" s="75"/>
      <c r="L9" s="66"/>
      <c r="M9" s="4"/>
      <c r="N9" s="53">
        <f>N3</f>
        <v>895</v>
      </c>
      <c r="O9" s="54"/>
      <c r="P9" s="54"/>
      <c r="Q9" s="4"/>
      <c r="R9" s="68">
        <f>R3</f>
        <v>334.77317376403386</v>
      </c>
      <c r="S9" s="54"/>
      <c r="T9" s="54"/>
      <c r="U9" s="9"/>
      <c r="V9" s="17"/>
      <c r="W9" s="9"/>
    </row>
    <row r="10" spans="1:23" ht="22.5" customHeight="1" thickTop="1" thickBot="1" x14ac:dyDescent="0.35">
      <c r="A10" s="9"/>
      <c r="B10" s="26"/>
      <c r="C10" s="27"/>
      <c r="D10" s="11"/>
      <c r="E10" s="11"/>
      <c r="F10" s="11"/>
      <c r="G10" s="12"/>
      <c r="H10" s="12"/>
      <c r="I10" s="12"/>
      <c r="J10" s="13"/>
      <c r="K10" s="13"/>
      <c r="L10" s="12"/>
      <c r="M10" s="12"/>
      <c r="N10" s="14"/>
      <c r="O10" s="15"/>
      <c r="P10" s="15"/>
      <c r="Q10" s="12"/>
      <c r="R10" s="28"/>
      <c r="S10" s="15"/>
      <c r="T10" s="15"/>
      <c r="U10" s="25"/>
      <c r="V10" s="17"/>
      <c r="W10" s="9" t="s">
        <v>16</v>
      </c>
    </row>
    <row r="11" spans="1:23" s="3" customFormat="1" ht="36.75" customHeight="1" thickTop="1" thickBot="1" x14ac:dyDescent="0.35">
      <c r="A11" s="10"/>
      <c r="B11" s="22"/>
      <c r="C11" s="10"/>
      <c r="D11" s="76" t="s">
        <v>3</v>
      </c>
      <c r="E11" s="76"/>
      <c r="F11" s="76"/>
      <c r="G11" s="76"/>
      <c r="H11" s="76"/>
      <c r="I11" s="33"/>
      <c r="J11" s="76" t="s">
        <v>0</v>
      </c>
      <c r="K11" s="76"/>
      <c r="L11" s="76"/>
      <c r="M11" s="33"/>
      <c r="N11" s="76" t="s">
        <v>4</v>
      </c>
      <c r="O11" s="76"/>
      <c r="P11" s="76"/>
      <c r="Q11" s="33"/>
      <c r="R11" s="76" t="s">
        <v>1</v>
      </c>
      <c r="S11" s="76"/>
      <c r="T11" s="76"/>
      <c r="U11" s="10"/>
      <c r="V11" s="16"/>
      <c r="W11" s="10"/>
    </row>
    <row r="12" spans="1:23" ht="34.5" customHeight="1" thickTop="1" thickBot="1" x14ac:dyDescent="0.35">
      <c r="A12" s="64" t="s">
        <v>12</v>
      </c>
      <c r="B12" s="65"/>
      <c r="C12" s="65"/>
      <c r="D12" s="50">
        <v>86500</v>
      </c>
      <c r="E12" s="50"/>
      <c r="F12" s="50"/>
      <c r="G12" s="51"/>
      <c r="H12" s="51"/>
      <c r="I12" s="4"/>
      <c r="J12" s="69">
        <v>0.06</v>
      </c>
      <c r="K12" s="69"/>
      <c r="L12" s="70"/>
      <c r="M12" s="4"/>
      <c r="N12" s="67">
        <f>N6+PMT(J12/12,R12,-D12)</f>
        <v>532.83526200628671</v>
      </c>
      <c r="O12" s="56"/>
      <c r="P12" s="56"/>
      <c r="Q12" s="4"/>
      <c r="R12" s="68">
        <f>R3</f>
        <v>334.77317376403386</v>
      </c>
      <c r="S12" s="54"/>
      <c r="T12" s="54"/>
      <c r="U12" s="9"/>
      <c r="V12" s="17"/>
      <c r="W12" s="9"/>
    </row>
    <row r="13" spans="1:23" ht="16.5" customHeight="1" thickTop="1" thickBot="1" x14ac:dyDescent="0.35">
      <c r="A13" s="9"/>
      <c r="B13" s="26"/>
      <c r="C13" s="27"/>
      <c r="D13" s="11"/>
      <c r="E13" s="11"/>
      <c r="F13" s="11"/>
      <c r="G13" s="12"/>
      <c r="H13" s="12"/>
      <c r="I13" s="12"/>
      <c r="J13" s="13"/>
      <c r="K13" s="13"/>
      <c r="L13" s="12"/>
      <c r="M13" s="12"/>
      <c r="N13" s="14"/>
      <c r="O13" s="15"/>
      <c r="P13" s="15"/>
      <c r="Q13" s="12"/>
      <c r="R13" s="28"/>
      <c r="S13" s="15"/>
      <c r="T13" s="15"/>
      <c r="U13" s="25"/>
      <c r="V13" s="17"/>
      <c r="W13" s="9"/>
    </row>
    <row r="14" spans="1:23" ht="34.5" customHeight="1" thickTop="1" thickBot="1" x14ac:dyDescent="0.35">
      <c r="A14" s="63" t="s">
        <v>13</v>
      </c>
      <c r="B14" s="63"/>
      <c r="C14" s="63"/>
      <c r="D14" s="57">
        <f>D12-D9</f>
        <v>5000</v>
      </c>
      <c r="E14" s="66"/>
      <c r="F14" s="66"/>
      <c r="G14" s="66"/>
      <c r="H14" s="66"/>
      <c r="I14" s="12"/>
      <c r="J14" s="13"/>
      <c r="K14" s="13"/>
      <c r="L14" s="12"/>
      <c r="M14" s="12"/>
      <c r="N14" s="57">
        <f>N3-N12</f>
        <v>362.16473799371329</v>
      </c>
      <c r="O14" s="57"/>
      <c r="P14" s="57"/>
      <c r="Q14" s="71" t="s">
        <v>8</v>
      </c>
      <c r="R14" s="72"/>
      <c r="S14" s="73"/>
      <c r="T14" s="73"/>
      <c r="U14" s="73"/>
      <c r="V14" s="74"/>
      <c r="W14" s="9"/>
    </row>
    <row r="15" spans="1:23" ht="34.5" customHeight="1" thickTop="1" thickBot="1" x14ac:dyDescent="0.35">
      <c r="A15" s="9"/>
      <c r="B15" s="26"/>
      <c r="C15" s="27"/>
      <c r="D15" s="11"/>
      <c r="E15" s="11"/>
      <c r="F15" s="11"/>
      <c r="G15" s="12"/>
      <c r="H15" s="12"/>
      <c r="I15" s="12"/>
      <c r="J15" s="13"/>
      <c r="K15" s="13"/>
      <c r="L15" s="12"/>
      <c r="M15" s="12"/>
      <c r="N15" s="57">
        <f>N14*12</f>
        <v>4345.9768559245595</v>
      </c>
      <c r="O15" s="57"/>
      <c r="P15" s="57"/>
      <c r="Q15" s="58" t="s">
        <v>9</v>
      </c>
      <c r="R15" s="59"/>
      <c r="S15" s="60"/>
      <c r="T15" s="60"/>
      <c r="U15" s="60"/>
      <c r="V15" s="61"/>
      <c r="W15" s="9"/>
    </row>
    <row r="16" spans="1:23" ht="34.5" customHeight="1" thickTop="1" thickBot="1" x14ac:dyDescent="0.35">
      <c r="A16" s="9"/>
      <c r="B16" s="26"/>
      <c r="C16" s="27"/>
      <c r="D16" s="11"/>
      <c r="E16" s="11"/>
      <c r="F16" s="11"/>
      <c r="G16" s="12"/>
      <c r="H16" s="12"/>
      <c r="I16" s="12"/>
      <c r="J16" s="13"/>
      <c r="K16" s="13"/>
      <c r="L16" s="12"/>
      <c r="M16" s="12"/>
      <c r="N16" s="14"/>
      <c r="O16" s="15"/>
      <c r="P16" s="15"/>
      <c r="Q16" s="12"/>
      <c r="R16" s="28"/>
      <c r="S16" s="15"/>
      <c r="T16" s="15"/>
      <c r="U16" s="25"/>
      <c r="V16" s="17"/>
      <c r="W16" s="9"/>
    </row>
    <row r="17" spans="1:23" s="5" customFormat="1" ht="45" thickTop="1" thickBot="1" x14ac:dyDescent="0.4">
      <c r="A17" s="18"/>
      <c r="B17" s="32" t="s">
        <v>14</v>
      </c>
      <c r="C17" s="34">
        <f>N9</f>
        <v>895</v>
      </c>
      <c r="D17" s="35">
        <f>N3</f>
        <v>895</v>
      </c>
      <c r="E17" s="35">
        <f>N3</f>
        <v>895</v>
      </c>
      <c r="F17" s="35">
        <f>N3</f>
        <v>895</v>
      </c>
      <c r="G17" s="35">
        <f>N3</f>
        <v>895</v>
      </c>
      <c r="H17" s="35">
        <f>N3</f>
        <v>895</v>
      </c>
      <c r="I17" s="35">
        <f>N3</f>
        <v>895</v>
      </c>
      <c r="J17" s="35">
        <f>N3</f>
        <v>895</v>
      </c>
      <c r="K17" s="35">
        <f>N3</f>
        <v>895</v>
      </c>
      <c r="L17" s="35">
        <f>N3</f>
        <v>895</v>
      </c>
      <c r="M17" s="35">
        <f>N3</f>
        <v>895</v>
      </c>
      <c r="N17" s="35">
        <f>N3</f>
        <v>895</v>
      </c>
      <c r="O17" s="35">
        <f>N3</f>
        <v>895</v>
      </c>
      <c r="P17" s="35">
        <f>N3</f>
        <v>895</v>
      </c>
      <c r="Q17" s="35">
        <f>N3</f>
        <v>895</v>
      </c>
      <c r="R17" s="35">
        <f>N3</f>
        <v>895</v>
      </c>
      <c r="S17" s="35">
        <f>N3</f>
        <v>895</v>
      </c>
      <c r="T17" s="35">
        <f>N3</f>
        <v>895</v>
      </c>
      <c r="U17" s="35">
        <f>N3</f>
        <v>895</v>
      </c>
      <c r="V17" s="35">
        <f>N3</f>
        <v>895</v>
      </c>
      <c r="W17" s="37"/>
    </row>
    <row r="18" spans="1:23" s="30" customFormat="1" ht="64.5" customHeight="1" thickTop="1" thickBot="1" x14ac:dyDescent="0.4">
      <c r="A18" s="29"/>
      <c r="B18" s="31" t="s">
        <v>15</v>
      </c>
      <c r="C18" s="36">
        <f>N12</f>
        <v>532.83526200628671</v>
      </c>
      <c r="D18" s="36">
        <f>N12</f>
        <v>532.83526200628671</v>
      </c>
      <c r="E18" s="36">
        <f>N12</f>
        <v>532.83526200628671</v>
      </c>
      <c r="F18" s="36">
        <f>N12</f>
        <v>532.83526200628671</v>
      </c>
      <c r="G18" s="36">
        <f>N12</f>
        <v>532.83526200628671</v>
      </c>
      <c r="H18" s="36">
        <f>N12</f>
        <v>532.83526200628671</v>
      </c>
      <c r="I18" s="36">
        <f>N12</f>
        <v>532.83526200628671</v>
      </c>
      <c r="J18" s="36">
        <f>N12</f>
        <v>532.83526200628671</v>
      </c>
      <c r="K18" s="36">
        <f>N12</f>
        <v>532.83526200628671</v>
      </c>
      <c r="L18" s="36">
        <f>N12</f>
        <v>532.83526200628671</v>
      </c>
      <c r="M18" s="36">
        <f>N12</f>
        <v>532.83526200628671</v>
      </c>
      <c r="N18" s="36">
        <f>N12</f>
        <v>532.83526200628671</v>
      </c>
      <c r="O18" s="36">
        <f>N12</f>
        <v>532.83526200628671</v>
      </c>
      <c r="P18" s="36">
        <f>N12</f>
        <v>532.83526200628671</v>
      </c>
      <c r="Q18" s="36">
        <f>N12</f>
        <v>532.83526200628671</v>
      </c>
      <c r="R18" s="36">
        <f>N12</f>
        <v>532.83526200628671</v>
      </c>
      <c r="S18" s="36">
        <f>N12</f>
        <v>532.83526200628671</v>
      </c>
      <c r="T18" s="36">
        <f>N12</f>
        <v>532.83526200628671</v>
      </c>
      <c r="U18" s="36">
        <f>N12</f>
        <v>532.83526200628671</v>
      </c>
      <c r="V18" s="36">
        <f>N12</f>
        <v>532.83526200628671</v>
      </c>
      <c r="W18" s="38"/>
    </row>
    <row r="19" spans="1:23" ht="15" customHeight="1" thickTop="1" x14ac:dyDescent="0.15">
      <c r="A19" s="9"/>
      <c r="B19" s="2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</sheetData>
  <mergeCells count="41">
    <mergeCell ref="D11:H11"/>
    <mergeCell ref="J11:L11"/>
    <mergeCell ref="N11:P11"/>
    <mergeCell ref="R11:T11"/>
    <mergeCell ref="K6:V6"/>
    <mergeCell ref="D8:H8"/>
    <mergeCell ref="J8:L8"/>
    <mergeCell ref="N8:P8"/>
    <mergeCell ref="R8:T8"/>
    <mergeCell ref="C7:D7"/>
    <mergeCell ref="E7:J7"/>
    <mergeCell ref="K7:L7"/>
    <mergeCell ref="M7:V7"/>
    <mergeCell ref="N15:P15"/>
    <mergeCell ref="Q15:V15"/>
    <mergeCell ref="A9:C9"/>
    <mergeCell ref="A12:C12"/>
    <mergeCell ref="D14:H14"/>
    <mergeCell ref="A14:C14"/>
    <mergeCell ref="N14:P14"/>
    <mergeCell ref="N12:P12"/>
    <mergeCell ref="R12:T12"/>
    <mergeCell ref="D12:H12"/>
    <mergeCell ref="J12:L12"/>
    <mergeCell ref="Q14:V14"/>
    <mergeCell ref="D9:H9"/>
    <mergeCell ref="J9:L9"/>
    <mergeCell ref="N9:P9"/>
    <mergeCell ref="R9:T9"/>
    <mergeCell ref="U3:V3"/>
    <mergeCell ref="A3:C3"/>
    <mergeCell ref="B5:B6"/>
    <mergeCell ref="C6:J6"/>
    <mergeCell ref="D2:H2"/>
    <mergeCell ref="J2:L2"/>
    <mergeCell ref="N2:P2"/>
    <mergeCell ref="R2:T2"/>
    <mergeCell ref="D3:H3"/>
    <mergeCell ref="J3:L3"/>
    <mergeCell ref="N3:P3"/>
    <mergeCell ref="R3:T3"/>
  </mergeCells>
  <phoneticPr fontId="3" type="noConversion"/>
  <pageMargins left="0.75" right="0.75" top="1" bottom="1" header="0.5" footer="0.5"/>
  <pageSetup paperSize="5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Pledge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eddies</dc:creator>
  <cp:lastModifiedBy>Microsoft Office User</cp:lastModifiedBy>
  <cp:lastPrinted>2007-12-12T00:50:18Z</cp:lastPrinted>
  <dcterms:created xsi:type="dcterms:W3CDTF">2007-08-26T13:33:58Z</dcterms:created>
  <dcterms:modified xsi:type="dcterms:W3CDTF">2020-04-21T13:16:26Z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