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/>
  <mc:AlternateContent xmlns:mc="http://schemas.openxmlformats.org/markup-compatibility/2006">
    <mc:Choice Requires="x15">
      <x15ac:absPath xmlns:x15ac="http://schemas.microsoft.com/office/spreadsheetml/2010/11/ac" url="/Users/ellenkatz/Documents/"/>
    </mc:Choice>
  </mc:AlternateContent>
  <bookViews>
    <workbookView xWindow="160" yWindow="460" windowWidth="28800" windowHeight="17540"/>
  </bookViews>
  <sheets>
    <sheet name="Summary" sheetId="2" r:id="rId1"/>
    <sheet name="Amortization" sheetId="1" r:id="rId2"/>
  </sheets>
  <definedNames>
    <definedName name="Beginning_Balance">-FV(Interest_Rate/12,Payment_Number-1,-Monthly_Payment,Loan_Amount)</definedName>
    <definedName name="Ending_Balance">-FV(Interest_Rate/12,Payment_Number,-Monthly_Payment,Loan_Amount)</definedName>
    <definedName name="Full_Print">Amortization!$A$1:$H$375</definedName>
    <definedName name="Header_Row">ROW(Amortization!$15:$15)</definedName>
    <definedName name="Header_Row_Back">ROW(Amortization!$15:$15)</definedName>
    <definedName name="Interest">-IPMT(Interest_Rate/12,Payment_Number,Number_of_Payments,Loan_Amount)</definedName>
    <definedName name="Interest_Rate">Amortization!$E$5</definedName>
    <definedName name="Last_Row">IF(Values_Entered,Header_Row+Number_of_Payments,Header_Row)</definedName>
    <definedName name="Loan_Amount">Amortization!$E$4</definedName>
    <definedName name="Loan_Not_Paid">IF(Payment_Number&lt;=Number_of_Payments,1,0)</definedName>
    <definedName name="Loan_Start">Amortization!$E$7</definedName>
    <definedName name="Loan_Years">Amortization!$E$6</definedName>
    <definedName name="Monthly_Payment">-PMT(Interest_Rate/12,Number_of_Payments,Loan_Amount)</definedName>
    <definedName name="Number_of_Payments">Amortization!$E$10</definedName>
    <definedName name="Payment_Date">DATE(YEAR(Loan_Start),MONTH(Loan_Start)+Payment_Number,DAY(Loan_Start))</definedName>
    <definedName name="Payment_Number">ROW()-Header_Row</definedName>
    <definedName name="Principal">-PPMT(Interest_Rate/12,Payment_Number,Number_of_Payments,Loan_Amount)</definedName>
    <definedName name="_xlnm.Print_Titles" localSheetId="1">Amortization!$15:$15</definedName>
    <definedName name="Total_Cost">Amortization!$E$12</definedName>
    <definedName name="Total_Interest">Amortization!$E$11</definedName>
    <definedName name="Values_Entered">IF(Loan_Amount*Interest_Rate*Loan_Years*Loan_Start&gt;0,1,0)</definedName>
  </definedName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2" i="2"/>
  <c r="H2" i="2"/>
  <c r="C2" i="2"/>
  <c r="J2" i="2"/>
  <c r="B14" i="2"/>
  <c r="C14" i="2"/>
  <c r="D14" i="2"/>
  <c r="F14" i="2"/>
  <c r="B15" i="2"/>
  <c r="C15" i="2"/>
  <c r="D15" i="2"/>
  <c r="F15" i="2"/>
  <c r="B16" i="2"/>
  <c r="C16" i="2"/>
  <c r="D16" i="2"/>
  <c r="F16" i="2"/>
  <c r="B17" i="2"/>
  <c r="C17" i="2"/>
  <c r="D17" i="2"/>
  <c r="F17" i="2"/>
  <c r="B18" i="2"/>
  <c r="C18" i="2"/>
  <c r="D18" i="2"/>
  <c r="F18" i="2"/>
  <c r="B19" i="2"/>
  <c r="C19" i="2"/>
  <c r="D19" i="2"/>
  <c r="F19" i="2"/>
  <c r="B20" i="2"/>
  <c r="C20" i="2"/>
  <c r="D20" i="2"/>
  <c r="F20" i="2"/>
  <c r="B21" i="2"/>
  <c r="C21" i="2"/>
  <c r="D21" i="2"/>
  <c r="F21" i="2"/>
  <c r="B22" i="2"/>
  <c r="C22" i="2"/>
  <c r="D22" i="2"/>
  <c r="F22" i="2"/>
  <c r="C13" i="2"/>
  <c r="D13" i="2"/>
  <c r="B13" i="2"/>
  <c r="F13" i="2"/>
  <c r="A10" i="2"/>
  <c r="D10" i="2"/>
  <c r="H10" i="2"/>
  <c r="C10" i="2"/>
  <c r="J10" i="2"/>
  <c r="D9" i="2"/>
  <c r="H9" i="2"/>
  <c r="C9" i="2"/>
  <c r="J9" i="2"/>
  <c r="D8" i="2"/>
  <c r="H8" i="2"/>
  <c r="C8" i="2"/>
  <c r="J8" i="2"/>
  <c r="D7" i="2"/>
  <c r="H7" i="2"/>
  <c r="C7" i="2"/>
  <c r="J7" i="2"/>
  <c r="D6" i="2"/>
  <c r="H6" i="2"/>
  <c r="C6" i="2"/>
  <c r="J6" i="2"/>
  <c r="B79" i="1"/>
  <c r="C79" i="1"/>
  <c r="D79" i="1"/>
  <c r="E79" i="1"/>
  <c r="F79" i="1"/>
  <c r="G79" i="1"/>
  <c r="H79" i="1"/>
  <c r="C16" i="1"/>
  <c r="H375" i="1"/>
  <c r="G375" i="1"/>
  <c r="F375" i="1"/>
  <c r="E375" i="1"/>
  <c r="D375" i="1"/>
  <c r="C375" i="1"/>
  <c r="H374" i="1"/>
  <c r="G374" i="1"/>
  <c r="F374" i="1"/>
  <c r="E374" i="1"/>
  <c r="D374" i="1"/>
  <c r="C374" i="1"/>
  <c r="H373" i="1"/>
  <c r="G373" i="1"/>
  <c r="F373" i="1"/>
  <c r="E373" i="1"/>
  <c r="D373" i="1"/>
  <c r="C373" i="1"/>
  <c r="H372" i="1"/>
  <c r="G372" i="1"/>
  <c r="F372" i="1"/>
  <c r="E372" i="1"/>
  <c r="D372" i="1"/>
  <c r="C372" i="1"/>
  <c r="H371" i="1"/>
  <c r="G371" i="1"/>
  <c r="F371" i="1"/>
  <c r="E371" i="1"/>
  <c r="D371" i="1"/>
  <c r="C371" i="1"/>
  <c r="H370" i="1"/>
  <c r="G370" i="1"/>
  <c r="F370" i="1"/>
  <c r="E370" i="1"/>
  <c r="D370" i="1"/>
  <c r="C370" i="1"/>
  <c r="H369" i="1"/>
  <c r="G369" i="1"/>
  <c r="F369" i="1"/>
  <c r="E369" i="1"/>
  <c r="D369" i="1"/>
  <c r="C369" i="1"/>
  <c r="H368" i="1"/>
  <c r="G368" i="1"/>
  <c r="F368" i="1"/>
  <c r="E368" i="1"/>
  <c r="D368" i="1"/>
  <c r="C368" i="1"/>
  <c r="H367" i="1"/>
  <c r="G367" i="1"/>
  <c r="F367" i="1"/>
  <c r="E367" i="1"/>
  <c r="D367" i="1"/>
  <c r="C367" i="1"/>
  <c r="H366" i="1"/>
  <c r="G366" i="1"/>
  <c r="F366" i="1"/>
  <c r="E366" i="1"/>
  <c r="D366" i="1"/>
  <c r="C366" i="1"/>
  <c r="H365" i="1"/>
  <c r="G365" i="1"/>
  <c r="F365" i="1"/>
  <c r="E365" i="1"/>
  <c r="D365" i="1"/>
  <c r="C365" i="1"/>
  <c r="H364" i="1"/>
  <c r="G364" i="1"/>
  <c r="F364" i="1"/>
  <c r="E364" i="1"/>
  <c r="D364" i="1"/>
  <c r="C364" i="1"/>
  <c r="H363" i="1"/>
  <c r="G363" i="1"/>
  <c r="F363" i="1"/>
  <c r="E363" i="1"/>
  <c r="D363" i="1"/>
  <c r="C363" i="1"/>
  <c r="H362" i="1"/>
  <c r="G362" i="1"/>
  <c r="F362" i="1"/>
  <c r="E362" i="1"/>
  <c r="D362" i="1"/>
  <c r="C362" i="1"/>
  <c r="H361" i="1"/>
  <c r="G361" i="1"/>
  <c r="F361" i="1"/>
  <c r="E361" i="1"/>
  <c r="D361" i="1"/>
  <c r="C361" i="1"/>
  <c r="H360" i="1"/>
  <c r="G360" i="1"/>
  <c r="F360" i="1"/>
  <c r="E360" i="1"/>
  <c r="D360" i="1"/>
  <c r="C360" i="1"/>
  <c r="H359" i="1"/>
  <c r="G359" i="1"/>
  <c r="F359" i="1"/>
  <c r="E359" i="1"/>
  <c r="D359" i="1"/>
  <c r="C359" i="1"/>
  <c r="H358" i="1"/>
  <c r="G358" i="1"/>
  <c r="F358" i="1"/>
  <c r="E358" i="1"/>
  <c r="D358" i="1"/>
  <c r="C358" i="1"/>
  <c r="H357" i="1"/>
  <c r="G357" i="1"/>
  <c r="F357" i="1"/>
  <c r="E357" i="1"/>
  <c r="D357" i="1"/>
  <c r="C357" i="1"/>
  <c r="H356" i="1"/>
  <c r="G356" i="1"/>
  <c r="F356" i="1"/>
  <c r="E356" i="1"/>
  <c r="D356" i="1"/>
  <c r="C356" i="1"/>
  <c r="H355" i="1"/>
  <c r="G355" i="1"/>
  <c r="F355" i="1"/>
  <c r="E355" i="1"/>
  <c r="D355" i="1"/>
  <c r="C355" i="1"/>
  <c r="H354" i="1"/>
  <c r="G354" i="1"/>
  <c r="F354" i="1"/>
  <c r="E354" i="1"/>
  <c r="D354" i="1"/>
  <c r="C354" i="1"/>
  <c r="H353" i="1"/>
  <c r="G353" i="1"/>
  <c r="F353" i="1"/>
  <c r="E353" i="1"/>
  <c r="D353" i="1"/>
  <c r="C353" i="1"/>
  <c r="H352" i="1"/>
  <c r="G352" i="1"/>
  <c r="F352" i="1"/>
  <c r="E352" i="1"/>
  <c r="D352" i="1"/>
  <c r="C352" i="1"/>
  <c r="H351" i="1"/>
  <c r="G351" i="1"/>
  <c r="F351" i="1"/>
  <c r="E351" i="1"/>
  <c r="D351" i="1"/>
  <c r="C351" i="1"/>
  <c r="H350" i="1"/>
  <c r="G350" i="1"/>
  <c r="F350" i="1"/>
  <c r="E350" i="1"/>
  <c r="D350" i="1"/>
  <c r="C350" i="1"/>
  <c r="H349" i="1"/>
  <c r="G349" i="1"/>
  <c r="F349" i="1"/>
  <c r="E349" i="1"/>
  <c r="D349" i="1"/>
  <c r="C349" i="1"/>
  <c r="H348" i="1"/>
  <c r="G348" i="1"/>
  <c r="F348" i="1"/>
  <c r="E348" i="1"/>
  <c r="D348" i="1"/>
  <c r="C348" i="1"/>
  <c r="H347" i="1"/>
  <c r="G347" i="1"/>
  <c r="F347" i="1"/>
  <c r="E347" i="1"/>
  <c r="D347" i="1"/>
  <c r="C347" i="1"/>
  <c r="H346" i="1"/>
  <c r="G346" i="1"/>
  <c r="F346" i="1"/>
  <c r="E346" i="1"/>
  <c r="D346" i="1"/>
  <c r="C346" i="1"/>
  <c r="H345" i="1"/>
  <c r="G345" i="1"/>
  <c r="F345" i="1"/>
  <c r="E345" i="1"/>
  <c r="D345" i="1"/>
  <c r="C345" i="1"/>
  <c r="H344" i="1"/>
  <c r="G344" i="1"/>
  <c r="F344" i="1"/>
  <c r="E344" i="1"/>
  <c r="D344" i="1"/>
  <c r="C344" i="1"/>
  <c r="H343" i="1"/>
  <c r="G343" i="1"/>
  <c r="F343" i="1"/>
  <c r="E343" i="1"/>
  <c r="D343" i="1"/>
  <c r="C343" i="1"/>
  <c r="H342" i="1"/>
  <c r="G342" i="1"/>
  <c r="F342" i="1"/>
  <c r="E342" i="1"/>
  <c r="D342" i="1"/>
  <c r="C342" i="1"/>
  <c r="H341" i="1"/>
  <c r="G341" i="1"/>
  <c r="F341" i="1"/>
  <c r="E341" i="1"/>
  <c r="D341" i="1"/>
  <c r="C341" i="1"/>
  <c r="H340" i="1"/>
  <c r="G340" i="1"/>
  <c r="F340" i="1"/>
  <c r="E340" i="1"/>
  <c r="D340" i="1"/>
  <c r="C340" i="1"/>
  <c r="H339" i="1"/>
  <c r="G339" i="1"/>
  <c r="F339" i="1"/>
  <c r="E339" i="1"/>
  <c r="D339" i="1"/>
  <c r="C339" i="1"/>
  <c r="H338" i="1"/>
  <c r="G338" i="1"/>
  <c r="F338" i="1"/>
  <c r="E338" i="1"/>
  <c r="D338" i="1"/>
  <c r="C338" i="1"/>
  <c r="H337" i="1"/>
  <c r="G337" i="1"/>
  <c r="F337" i="1"/>
  <c r="E337" i="1"/>
  <c r="D337" i="1"/>
  <c r="C337" i="1"/>
  <c r="H336" i="1"/>
  <c r="G336" i="1"/>
  <c r="F336" i="1"/>
  <c r="E336" i="1"/>
  <c r="D336" i="1"/>
  <c r="C336" i="1"/>
  <c r="H335" i="1"/>
  <c r="G335" i="1"/>
  <c r="F335" i="1"/>
  <c r="E335" i="1"/>
  <c r="D335" i="1"/>
  <c r="C335" i="1"/>
  <c r="H334" i="1"/>
  <c r="G334" i="1"/>
  <c r="F334" i="1"/>
  <c r="E334" i="1"/>
  <c r="D334" i="1"/>
  <c r="C334" i="1"/>
  <c r="H333" i="1"/>
  <c r="G333" i="1"/>
  <c r="F333" i="1"/>
  <c r="E333" i="1"/>
  <c r="D333" i="1"/>
  <c r="C333" i="1"/>
  <c r="H332" i="1"/>
  <c r="G332" i="1"/>
  <c r="F332" i="1"/>
  <c r="E332" i="1"/>
  <c r="D332" i="1"/>
  <c r="C332" i="1"/>
  <c r="H331" i="1"/>
  <c r="G331" i="1"/>
  <c r="F331" i="1"/>
  <c r="E331" i="1"/>
  <c r="D331" i="1"/>
  <c r="C331" i="1"/>
  <c r="H330" i="1"/>
  <c r="G330" i="1"/>
  <c r="F330" i="1"/>
  <c r="E330" i="1"/>
  <c r="D330" i="1"/>
  <c r="C330" i="1"/>
  <c r="H329" i="1"/>
  <c r="G329" i="1"/>
  <c r="F329" i="1"/>
  <c r="E329" i="1"/>
  <c r="D329" i="1"/>
  <c r="C329" i="1"/>
  <c r="H328" i="1"/>
  <c r="G328" i="1"/>
  <c r="F328" i="1"/>
  <c r="E328" i="1"/>
  <c r="D328" i="1"/>
  <c r="C328" i="1"/>
  <c r="H327" i="1"/>
  <c r="G327" i="1"/>
  <c r="F327" i="1"/>
  <c r="E327" i="1"/>
  <c r="D327" i="1"/>
  <c r="C327" i="1"/>
  <c r="H326" i="1"/>
  <c r="G326" i="1"/>
  <c r="F326" i="1"/>
  <c r="E326" i="1"/>
  <c r="D326" i="1"/>
  <c r="C326" i="1"/>
  <c r="H325" i="1"/>
  <c r="G325" i="1"/>
  <c r="F325" i="1"/>
  <c r="E325" i="1"/>
  <c r="D325" i="1"/>
  <c r="C325" i="1"/>
  <c r="H324" i="1"/>
  <c r="G324" i="1"/>
  <c r="F324" i="1"/>
  <c r="E324" i="1"/>
  <c r="D324" i="1"/>
  <c r="C324" i="1"/>
  <c r="H323" i="1"/>
  <c r="G323" i="1"/>
  <c r="F323" i="1"/>
  <c r="E323" i="1"/>
  <c r="D323" i="1"/>
  <c r="C323" i="1"/>
  <c r="H322" i="1"/>
  <c r="G322" i="1"/>
  <c r="F322" i="1"/>
  <c r="E322" i="1"/>
  <c r="D322" i="1"/>
  <c r="C322" i="1"/>
  <c r="H321" i="1"/>
  <c r="G321" i="1"/>
  <c r="F321" i="1"/>
  <c r="E321" i="1"/>
  <c r="D321" i="1"/>
  <c r="C321" i="1"/>
  <c r="H320" i="1"/>
  <c r="G320" i="1"/>
  <c r="F320" i="1"/>
  <c r="E320" i="1"/>
  <c r="D320" i="1"/>
  <c r="C320" i="1"/>
  <c r="H319" i="1"/>
  <c r="G319" i="1"/>
  <c r="F319" i="1"/>
  <c r="E319" i="1"/>
  <c r="D319" i="1"/>
  <c r="C319" i="1"/>
  <c r="H318" i="1"/>
  <c r="G318" i="1"/>
  <c r="F318" i="1"/>
  <c r="E318" i="1"/>
  <c r="D318" i="1"/>
  <c r="C318" i="1"/>
  <c r="H317" i="1"/>
  <c r="G317" i="1"/>
  <c r="F317" i="1"/>
  <c r="E317" i="1"/>
  <c r="D317" i="1"/>
  <c r="C317" i="1"/>
  <c r="H316" i="1"/>
  <c r="G316" i="1"/>
  <c r="F316" i="1"/>
  <c r="E316" i="1"/>
  <c r="D316" i="1"/>
  <c r="C316" i="1"/>
  <c r="H315" i="1"/>
  <c r="G315" i="1"/>
  <c r="F315" i="1"/>
  <c r="E315" i="1"/>
  <c r="D315" i="1"/>
  <c r="C315" i="1"/>
  <c r="H314" i="1"/>
  <c r="G314" i="1"/>
  <c r="F314" i="1"/>
  <c r="E314" i="1"/>
  <c r="D314" i="1"/>
  <c r="C314" i="1"/>
  <c r="H313" i="1"/>
  <c r="G313" i="1"/>
  <c r="F313" i="1"/>
  <c r="E313" i="1"/>
  <c r="D313" i="1"/>
  <c r="C313" i="1"/>
  <c r="H312" i="1"/>
  <c r="G312" i="1"/>
  <c r="F312" i="1"/>
  <c r="E312" i="1"/>
  <c r="D312" i="1"/>
  <c r="C312" i="1"/>
  <c r="H311" i="1"/>
  <c r="G311" i="1"/>
  <c r="F311" i="1"/>
  <c r="E311" i="1"/>
  <c r="D311" i="1"/>
  <c r="C311" i="1"/>
  <c r="H310" i="1"/>
  <c r="G310" i="1"/>
  <c r="F310" i="1"/>
  <c r="E310" i="1"/>
  <c r="D310" i="1"/>
  <c r="C310" i="1"/>
  <c r="H309" i="1"/>
  <c r="G309" i="1"/>
  <c r="F309" i="1"/>
  <c r="E309" i="1"/>
  <c r="D309" i="1"/>
  <c r="C309" i="1"/>
  <c r="H308" i="1"/>
  <c r="G308" i="1"/>
  <c r="F308" i="1"/>
  <c r="E308" i="1"/>
  <c r="D308" i="1"/>
  <c r="C308" i="1"/>
  <c r="H307" i="1"/>
  <c r="G307" i="1"/>
  <c r="F307" i="1"/>
  <c r="E307" i="1"/>
  <c r="D307" i="1"/>
  <c r="C307" i="1"/>
  <c r="H306" i="1"/>
  <c r="G306" i="1"/>
  <c r="F306" i="1"/>
  <c r="E306" i="1"/>
  <c r="D306" i="1"/>
  <c r="C306" i="1"/>
  <c r="H305" i="1"/>
  <c r="G305" i="1"/>
  <c r="F305" i="1"/>
  <c r="E305" i="1"/>
  <c r="D305" i="1"/>
  <c r="C305" i="1"/>
  <c r="H304" i="1"/>
  <c r="G304" i="1"/>
  <c r="F304" i="1"/>
  <c r="E304" i="1"/>
  <c r="D304" i="1"/>
  <c r="C304" i="1"/>
  <c r="H303" i="1"/>
  <c r="G303" i="1"/>
  <c r="F303" i="1"/>
  <c r="E303" i="1"/>
  <c r="D303" i="1"/>
  <c r="C303" i="1"/>
  <c r="H302" i="1"/>
  <c r="G302" i="1"/>
  <c r="F302" i="1"/>
  <c r="E302" i="1"/>
  <c r="D302" i="1"/>
  <c r="C302" i="1"/>
  <c r="H301" i="1"/>
  <c r="G301" i="1"/>
  <c r="F301" i="1"/>
  <c r="E301" i="1"/>
  <c r="D301" i="1"/>
  <c r="C301" i="1"/>
  <c r="H300" i="1"/>
  <c r="G300" i="1"/>
  <c r="F300" i="1"/>
  <c r="E300" i="1"/>
  <c r="D300" i="1"/>
  <c r="C300" i="1"/>
  <c r="H299" i="1"/>
  <c r="G299" i="1"/>
  <c r="F299" i="1"/>
  <c r="E299" i="1"/>
  <c r="D299" i="1"/>
  <c r="C299" i="1"/>
  <c r="H298" i="1"/>
  <c r="G298" i="1"/>
  <c r="F298" i="1"/>
  <c r="E298" i="1"/>
  <c r="D298" i="1"/>
  <c r="C298" i="1"/>
  <c r="H297" i="1"/>
  <c r="G297" i="1"/>
  <c r="F297" i="1"/>
  <c r="E297" i="1"/>
  <c r="D297" i="1"/>
  <c r="C297" i="1"/>
  <c r="H296" i="1"/>
  <c r="G296" i="1"/>
  <c r="F296" i="1"/>
  <c r="E296" i="1"/>
  <c r="D296" i="1"/>
  <c r="C296" i="1"/>
  <c r="H295" i="1"/>
  <c r="G295" i="1"/>
  <c r="F295" i="1"/>
  <c r="E295" i="1"/>
  <c r="D295" i="1"/>
  <c r="C295" i="1"/>
  <c r="H294" i="1"/>
  <c r="G294" i="1"/>
  <c r="F294" i="1"/>
  <c r="E294" i="1"/>
  <c r="D294" i="1"/>
  <c r="C294" i="1"/>
  <c r="H293" i="1"/>
  <c r="G293" i="1"/>
  <c r="F293" i="1"/>
  <c r="E293" i="1"/>
  <c r="D293" i="1"/>
  <c r="C293" i="1"/>
  <c r="H292" i="1"/>
  <c r="G292" i="1"/>
  <c r="F292" i="1"/>
  <c r="E292" i="1"/>
  <c r="D292" i="1"/>
  <c r="C292" i="1"/>
  <c r="H291" i="1"/>
  <c r="G291" i="1"/>
  <c r="F291" i="1"/>
  <c r="E291" i="1"/>
  <c r="D291" i="1"/>
  <c r="C291" i="1"/>
  <c r="H290" i="1"/>
  <c r="G290" i="1"/>
  <c r="F290" i="1"/>
  <c r="E290" i="1"/>
  <c r="D290" i="1"/>
  <c r="C290" i="1"/>
  <c r="H289" i="1"/>
  <c r="G289" i="1"/>
  <c r="F289" i="1"/>
  <c r="E289" i="1"/>
  <c r="D289" i="1"/>
  <c r="C289" i="1"/>
  <c r="H288" i="1"/>
  <c r="G288" i="1"/>
  <c r="F288" i="1"/>
  <c r="E288" i="1"/>
  <c r="D288" i="1"/>
  <c r="C288" i="1"/>
  <c r="H287" i="1"/>
  <c r="G287" i="1"/>
  <c r="F287" i="1"/>
  <c r="E287" i="1"/>
  <c r="D287" i="1"/>
  <c r="C287" i="1"/>
  <c r="H286" i="1"/>
  <c r="G286" i="1"/>
  <c r="F286" i="1"/>
  <c r="E286" i="1"/>
  <c r="D286" i="1"/>
  <c r="C286" i="1"/>
  <c r="H285" i="1"/>
  <c r="G285" i="1"/>
  <c r="F285" i="1"/>
  <c r="E285" i="1"/>
  <c r="D285" i="1"/>
  <c r="C285" i="1"/>
  <c r="H284" i="1"/>
  <c r="G284" i="1"/>
  <c r="F284" i="1"/>
  <c r="E284" i="1"/>
  <c r="D284" i="1"/>
  <c r="C284" i="1"/>
  <c r="H283" i="1"/>
  <c r="G283" i="1"/>
  <c r="F283" i="1"/>
  <c r="E283" i="1"/>
  <c r="D283" i="1"/>
  <c r="C283" i="1"/>
  <c r="H282" i="1"/>
  <c r="G282" i="1"/>
  <c r="F282" i="1"/>
  <c r="E282" i="1"/>
  <c r="D282" i="1"/>
  <c r="C282" i="1"/>
  <c r="H281" i="1"/>
  <c r="G281" i="1"/>
  <c r="F281" i="1"/>
  <c r="E281" i="1"/>
  <c r="D281" i="1"/>
  <c r="C281" i="1"/>
  <c r="H280" i="1"/>
  <c r="G280" i="1"/>
  <c r="F280" i="1"/>
  <c r="E280" i="1"/>
  <c r="D280" i="1"/>
  <c r="C280" i="1"/>
  <c r="H279" i="1"/>
  <c r="G279" i="1"/>
  <c r="F279" i="1"/>
  <c r="E279" i="1"/>
  <c r="D279" i="1"/>
  <c r="C279" i="1"/>
  <c r="H278" i="1"/>
  <c r="G278" i="1"/>
  <c r="F278" i="1"/>
  <c r="E278" i="1"/>
  <c r="D278" i="1"/>
  <c r="C278" i="1"/>
  <c r="H277" i="1"/>
  <c r="G277" i="1"/>
  <c r="F277" i="1"/>
  <c r="E277" i="1"/>
  <c r="D277" i="1"/>
  <c r="C277" i="1"/>
  <c r="H276" i="1"/>
  <c r="G276" i="1"/>
  <c r="F276" i="1"/>
  <c r="E276" i="1"/>
  <c r="D276" i="1"/>
  <c r="C276" i="1"/>
  <c r="H275" i="1"/>
  <c r="G275" i="1"/>
  <c r="F275" i="1"/>
  <c r="E275" i="1"/>
  <c r="D275" i="1"/>
  <c r="C275" i="1"/>
  <c r="H274" i="1"/>
  <c r="G274" i="1"/>
  <c r="F274" i="1"/>
  <c r="E274" i="1"/>
  <c r="D274" i="1"/>
  <c r="C274" i="1"/>
  <c r="H273" i="1"/>
  <c r="G273" i="1"/>
  <c r="F273" i="1"/>
  <c r="E273" i="1"/>
  <c r="D273" i="1"/>
  <c r="C273" i="1"/>
  <c r="H272" i="1"/>
  <c r="G272" i="1"/>
  <c r="F272" i="1"/>
  <c r="E272" i="1"/>
  <c r="D272" i="1"/>
  <c r="C272" i="1"/>
  <c r="H271" i="1"/>
  <c r="G271" i="1"/>
  <c r="F271" i="1"/>
  <c r="E271" i="1"/>
  <c r="D271" i="1"/>
  <c r="C271" i="1"/>
  <c r="H270" i="1"/>
  <c r="G270" i="1"/>
  <c r="F270" i="1"/>
  <c r="E270" i="1"/>
  <c r="D270" i="1"/>
  <c r="C270" i="1"/>
  <c r="H269" i="1"/>
  <c r="G269" i="1"/>
  <c r="F269" i="1"/>
  <c r="E269" i="1"/>
  <c r="D269" i="1"/>
  <c r="C269" i="1"/>
  <c r="H268" i="1"/>
  <c r="G268" i="1"/>
  <c r="F268" i="1"/>
  <c r="E268" i="1"/>
  <c r="D268" i="1"/>
  <c r="C268" i="1"/>
  <c r="H267" i="1"/>
  <c r="G267" i="1"/>
  <c r="F267" i="1"/>
  <c r="E267" i="1"/>
  <c r="D267" i="1"/>
  <c r="C267" i="1"/>
  <c r="H266" i="1"/>
  <c r="G266" i="1"/>
  <c r="F266" i="1"/>
  <c r="E266" i="1"/>
  <c r="D266" i="1"/>
  <c r="C266" i="1"/>
  <c r="H265" i="1"/>
  <c r="G265" i="1"/>
  <c r="F265" i="1"/>
  <c r="E265" i="1"/>
  <c r="D265" i="1"/>
  <c r="C265" i="1"/>
  <c r="H264" i="1"/>
  <c r="G264" i="1"/>
  <c r="F264" i="1"/>
  <c r="E264" i="1"/>
  <c r="D264" i="1"/>
  <c r="C264" i="1"/>
  <c r="H263" i="1"/>
  <c r="G263" i="1"/>
  <c r="F263" i="1"/>
  <c r="E263" i="1"/>
  <c r="D263" i="1"/>
  <c r="C263" i="1"/>
  <c r="H262" i="1"/>
  <c r="G262" i="1"/>
  <c r="F262" i="1"/>
  <c r="E262" i="1"/>
  <c r="D262" i="1"/>
  <c r="C262" i="1"/>
  <c r="H261" i="1"/>
  <c r="G261" i="1"/>
  <c r="F261" i="1"/>
  <c r="E261" i="1"/>
  <c r="D261" i="1"/>
  <c r="C261" i="1"/>
  <c r="H260" i="1"/>
  <c r="G260" i="1"/>
  <c r="F260" i="1"/>
  <c r="E260" i="1"/>
  <c r="D260" i="1"/>
  <c r="C260" i="1"/>
  <c r="H259" i="1"/>
  <c r="G259" i="1"/>
  <c r="F259" i="1"/>
  <c r="E259" i="1"/>
  <c r="D259" i="1"/>
  <c r="C259" i="1"/>
  <c r="H258" i="1"/>
  <c r="G258" i="1"/>
  <c r="F258" i="1"/>
  <c r="E258" i="1"/>
  <c r="D258" i="1"/>
  <c r="C258" i="1"/>
  <c r="H257" i="1"/>
  <c r="G257" i="1"/>
  <c r="F257" i="1"/>
  <c r="E257" i="1"/>
  <c r="D257" i="1"/>
  <c r="C257" i="1"/>
  <c r="H256" i="1"/>
  <c r="G256" i="1"/>
  <c r="F256" i="1"/>
  <c r="E256" i="1"/>
  <c r="D256" i="1"/>
  <c r="C256" i="1"/>
  <c r="H255" i="1"/>
  <c r="G255" i="1"/>
  <c r="F255" i="1"/>
  <c r="E255" i="1"/>
  <c r="D255" i="1"/>
  <c r="C255" i="1"/>
  <c r="H254" i="1"/>
  <c r="G254" i="1"/>
  <c r="F254" i="1"/>
  <c r="E254" i="1"/>
  <c r="D254" i="1"/>
  <c r="C254" i="1"/>
  <c r="H253" i="1"/>
  <c r="G253" i="1"/>
  <c r="F253" i="1"/>
  <c r="E253" i="1"/>
  <c r="D253" i="1"/>
  <c r="C253" i="1"/>
  <c r="H252" i="1"/>
  <c r="G252" i="1"/>
  <c r="F252" i="1"/>
  <c r="E252" i="1"/>
  <c r="D252" i="1"/>
  <c r="C252" i="1"/>
  <c r="H251" i="1"/>
  <c r="G251" i="1"/>
  <c r="F251" i="1"/>
  <c r="E251" i="1"/>
  <c r="D251" i="1"/>
  <c r="C251" i="1"/>
  <c r="H250" i="1"/>
  <c r="G250" i="1"/>
  <c r="F250" i="1"/>
  <c r="E250" i="1"/>
  <c r="D250" i="1"/>
  <c r="C250" i="1"/>
  <c r="H249" i="1"/>
  <c r="G249" i="1"/>
  <c r="F249" i="1"/>
  <c r="E249" i="1"/>
  <c r="D249" i="1"/>
  <c r="C249" i="1"/>
  <c r="H248" i="1"/>
  <c r="G248" i="1"/>
  <c r="F248" i="1"/>
  <c r="E248" i="1"/>
  <c r="D248" i="1"/>
  <c r="C248" i="1"/>
  <c r="H247" i="1"/>
  <c r="G247" i="1"/>
  <c r="F247" i="1"/>
  <c r="E247" i="1"/>
  <c r="D247" i="1"/>
  <c r="C247" i="1"/>
  <c r="H246" i="1"/>
  <c r="G246" i="1"/>
  <c r="F246" i="1"/>
  <c r="E246" i="1"/>
  <c r="D246" i="1"/>
  <c r="C246" i="1"/>
  <c r="H245" i="1"/>
  <c r="G245" i="1"/>
  <c r="F245" i="1"/>
  <c r="E245" i="1"/>
  <c r="D245" i="1"/>
  <c r="C245" i="1"/>
  <c r="H244" i="1"/>
  <c r="G244" i="1"/>
  <c r="F244" i="1"/>
  <c r="E244" i="1"/>
  <c r="D244" i="1"/>
  <c r="C244" i="1"/>
  <c r="H243" i="1"/>
  <c r="G243" i="1"/>
  <c r="F243" i="1"/>
  <c r="E243" i="1"/>
  <c r="D243" i="1"/>
  <c r="C243" i="1"/>
  <c r="H242" i="1"/>
  <c r="G242" i="1"/>
  <c r="F242" i="1"/>
  <c r="E242" i="1"/>
  <c r="D242" i="1"/>
  <c r="C242" i="1"/>
  <c r="H241" i="1"/>
  <c r="G241" i="1"/>
  <c r="F241" i="1"/>
  <c r="E241" i="1"/>
  <c r="D241" i="1"/>
  <c r="C241" i="1"/>
  <c r="H240" i="1"/>
  <c r="G240" i="1"/>
  <c r="F240" i="1"/>
  <c r="E240" i="1"/>
  <c r="D240" i="1"/>
  <c r="C240" i="1"/>
  <c r="H239" i="1"/>
  <c r="G239" i="1"/>
  <c r="F239" i="1"/>
  <c r="E239" i="1"/>
  <c r="D239" i="1"/>
  <c r="C239" i="1"/>
  <c r="H238" i="1"/>
  <c r="G238" i="1"/>
  <c r="F238" i="1"/>
  <c r="E238" i="1"/>
  <c r="D238" i="1"/>
  <c r="C238" i="1"/>
  <c r="H237" i="1"/>
  <c r="G237" i="1"/>
  <c r="F237" i="1"/>
  <c r="E237" i="1"/>
  <c r="D237" i="1"/>
  <c r="C237" i="1"/>
  <c r="H236" i="1"/>
  <c r="G236" i="1"/>
  <c r="F236" i="1"/>
  <c r="E236" i="1"/>
  <c r="D236" i="1"/>
  <c r="C236" i="1"/>
  <c r="H235" i="1"/>
  <c r="G235" i="1"/>
  <c r="F235" i="1"/>
  <c r="E235" i="1"/>
  <c r="D235" i="1"/>
  <c r="C235" i="1"/>
  <c r="H234" i="1"/>
  <c r="G234" i="1"/>
  <c r="F234" i="1"/>
  <c r="E234" i="1"/>
  <c r="D234" i="1"/>
  <c r="C234" i="1"/>
  <c r="H233" i="1"/>
  <c r="G233" i="1"/>
  <c r="F233" i="1"/>
  <c r="E233" i="1"/>
  <c r="D233" i="1"/>
  <c r="C233" i="1"/>
  <c r="H232" i="1"/>
  <c r="G232" i="1"/>
  <c r="F232" i="1"/>
  <c r="E232" i="1"/>
  <c r="D232" i="1"/>
  <c r="C232" i="1"/>
  <c r="H231" i="1"/>
  <c r="G231" i="1"/>
  <c r="F231" i="1"/>
  <c r="E231" i="1"/>
  <c r="D231" i="1"/>
  <c r="C231" i="1"/>
  <c r="H230" i="1"/>
  <c r="G230" i="1"/>
  <c r="F230" i="1"/>
  <c r="E230" i="1"/>
  <c r="D230" i="1"/>
  <c r="C230" i="1"/>
  <c r="H229" i="1"/>
  <c r="G229" i="1"/>
  <c r="F229" i="1"/>
  <c r="E229" i="1"/>
  <c r="D229" i="1"/>
  <c r="C229" i="1"/>
  <c r="H228" i="1"/>
  <c r="G228" i="1"/>
  <c r="F228" i="1"/>
  <c r="E228" i="1"/>
  <c r="D228" i="1"/>
  <c r="C228" i="1"/>
  <c r="H227" i="1"/>
  <c r="G227" i="1"/>
  <c r="F227" i="1"/>
  <c r="E227" i="1"/>
  <c r="D227" i="1"/>
  <c r="C227" i="1"/>
  <c r="H226" i="1"/>
  <c r="G226" i="1"/>
  <c r="F226" i="1"/>
  <c r="E226" i="1"/>
  <c r="D226" i="1"/>
  <c r="C226" i="1"/>
  <c r="H225" i="1"/>
  <c r="G225" i="1"/>
  <c r="F225" i="1"/>
  <c r="E225" i="1"/>
  <c r="D225" i="1"/>
  <c r="C225" i="1"/>
  <c r="H224" i="1"/>
  <c r="G224" i="1"/>
  <c r="F224" i="1"/>
  <c r="E224" i="1"/>
  <c r="D224" i="1"/>
  <c r="C224" i="1"/>
  <c r="H223" i="1"/>
  <c r="G223" i="1"/>
  <c r="F223" i="1"/>
  <c r="E223" i="1"/>
  <c r="D223" i="1"/>
  <c r="C223" i="1"/>
  <c r="H222" i="1"/>
  <c r="G222" i="1"/>
  <c r="F222" i="1"/>
  <c r="E222" i="1"/>
  <c r="D222" i="1"/>
  <c r="C222" i="1"/>
  <c r="H221" i="1"/>
  <c r="G221" i="1"/>
  <c r="F221" i="1"/>
  <c r="E221" i="1"/>
  <c r="D221" i="1"/>
  <c r="C221" i="1"/>
  <c r="H220" i="1"/>
  <c r="G220" i="1"/>
  <c r="F220" i="1"/>
  <c r="E220" i="1"/>
  <c r="D220" i="1"/>
  <c r="C220" i="1"/>
  <c r="H219" i="1"/>
  <c r="G219" i="1"/>
  <c r="F219" i="1"/>
  <c r="E219" i="1"/>
  <c r="D219" i="1"/>
  <c r="C219" i="1"/>
  <c r="H218" i="1"/>
  <c r="G218" i="1"/>
  <c r="F218" i="1"/>
  <c r="E218" i="1"/>
  <c r="D218" i="1"/>
  <c r="C218" i="1"/>
  <c r="H217" i="1"/>
  <c r="G217" i="1"/>
  <c r="F217" i="1"/>
  <c r="E217" i="1"/>
  <c r="D217" i="1"/>
  <c r="C217" i="1"/>
  <c r="H216" i="1"/>
  <c r="G216" i="1"/>
  <c r="F216" i="1"/>
  <c r="E216" i="1"/>
  <c r="D216" i="1"/>
  <c r="C216" i="1"/>
  <c r="H215" i="1"/>
  <c r="G215" i="1"/>
  <c r="F215" i="1"/>
  <c r="E215" i="1"/>
  <c r="D215" i="1"/>
  <c r="C215" i="1"/>
  <c r="H214" i="1"/>
  <c r="G214" i="1"/>
  <c r="F214" i="1"/>
  <c r="E214" i="1"/>
  <c r="D214" i="1"/>
  <c r="C214" i="1"/>
  <c r="H213" i="1"/>
  <c r="G213" i="1"/>
  <c r="F213" i="1"/>
  <c r="E213" i="1"/>
  <c r="D213" i="1"/>
  <c r="C213" i="1"/>
  <c r="H212" i="1"/>
  <c r="G212" i="1"/>
  <c r="F212" i="1"/>
  <c r="E212" i="1"/>
  <c r="D212" i="1"/>
  <c r="C212" i="1"/>
  <c r="H211" i="1"/>
  <c r="G211" i="1"/>
  <c r="F211" i="1"/>
  <c r="E211" i="1"/>
  <c r="D211" i="1"/>
  <c r="C211" i="1"/>
  <c r="H210" i="1"/>
  <c r="G210" i="1"/>
  <c r="F210" i="1"/>
  <c r="E210" i="1"/>
  <c r="D210" i="1"/>
  <c r="C210" i="1"/>
  <c r="H209" i="1"/>
  <c r="G209" i="1"/>
  <c r="F209" i="1"/>
  <c r="E209" i="1"/>
  <c r="D209" i="1"/>
  <c r="C209" i="1"/>
  <c r="H208" i="1"/>
  <c r="G208" i="1"/>
  <c r="F208" i="1"/>
  <c r="E208" i="1"/>
  <c r="D208" i="1"/>
  <c r="C208" i="1"/>
  <c r="H207" i="1"/>
  <c r="G207" i="1"/>
  <c r="F207" i="1"/>
  <c r="E207" i="1"/>
  <c r="D207" i="1"/>
  <c r="C207" i="1"/>
  <c r="H206" i="1"/>
  <c r="G206" i="1"/>
  <c r="F206" i="1"/>
  <c r="E206" i="1"/>
  <c r="D206" i="1"/>
  <c r="C206" i="1"/>
  <c r="H205" i="1"/>
  <c r="G205" i="1"/>
  <c r="F205" i="1"/>
  <c r="E205" i="1"/>
  <c r="D205" i="1"/>
  <c r="C205" i="1"/>
  <c r="H204" i="1"/>
  <c r="G204" i="1"/>
  <c r="F204" i="1"/>
  <c r="E204" i="1"/>
  <c r="D204" i="1"/>
  <c r="C204" i="1"/>
  <c r="H203" i="1"/>
  <c r="G203" i="1"/>
  <c r="F203" i="1"/>
  <c r="E203" i="1"/>
  <c r="D203" i="1"/>
  <c r="C203" i="1"/>
  <c r="H202" i="1"/>
  <c r="G202" i="1"/>
  <c r="F202" i="1"/>
  <c r="E202" i="1"/>
  <c r="D202" i="1"/>
  <c r="C202" i="1"/>
  <c r="H201" i="1"/>
  <c r="G201" i="1"/>
  <c r="F201" i="1"/>
  <c r="E201" i="1"/>
  <c r="D201" i="1"/>
  <c r="C201" i="1"/>
  <c r="H200" i="1"/>
  <c r="G200" i="1"/>
  <c r="F200" i="1"/>
  <c r="E200" i="1"/>
  <c r="D200" i="1"/>
  <c r="C200" i="1"/>
  <c r="H199" i="1"/>
  <c r="G199" i="1"/>
  <c r="F199" i="1"/>
  <c r="E199" i="1"/>
  <c r="D199" i="1"/>
  <c r="C199" i="1"/>
  <c r="H198" i="1"/>
  <c r="G198" i="1"/>
  <c r="F198" i="1"/>
  <c r="E198" i="1"/>
  <c r="D198" i="1"/>
  <c r="C198" i="1"/>
  <c r="H197" i="1"/>
  <c r="G197" i="1"/>
  <c r="F197" i="1"/>
  <c r="E197" i="1"/>
  <c r="D197" i="1"/>
  <c r="C197" i="1"/>
  <c r="H196" i="1"/>
  <c r="G196" i="1"/>
  <c r="F196" i="1"/>
  <c r="E196" i="1"/>
  <c r="D196" i="1"/>
  <c r="C196" i="1"/>
  <c r="H195" i="1"/>
  <c r="G195" i="1"/>
  <c r="F195" i="1"/>
  <c r="E195" i="1"/>
  <c r="D195" i="1"/>
  <c r="C195" i="1"/>
  <c r="H194" i="1"/>
  <c r="G194" i="1"/>
  <c r="F194" i="1"/>
  <c r="E194" i="1"/>
  <c r="D194" i="1"/>
  <c r="C194" i="1"/>
  <c r="H193" i="1"/>
  <c r="G193" i="1"/>
  <c r="F193" i="1"/>
  <c r="E193" i="1"/>
  <c r="D193" i="1"/>
  <c r="C193" i="1"/>
  <c r="H192" i="1"/>
  <c r="G192" i="1"/>
  <c r="F192" i="1"/>
  <c r="E192" i="1"/>
  <c r="D192" i="1"/>
  <c r="C192" i="1"/>
  <c r="H191" i="1"/>
  <c r="G191" i="1"/>
  <c r="F191" i="1"/>
  <c r="E191" i="1"/>
  <c r="D191" i="1"/>
  <c r="C191" i="1"/>
  <c r="H190" i="1"/>
  <c r="G190" i="1"/>
  <c r="F190" i="1"/>
  <c r="E190" i="1"/>
  <c r="D190" i="1"/>
  <c r="C190" i="1"/>
  <c r="H189" i="1"/>
  <c r="G189" i="1"/>
  <c r="F189" i="1"/>
  <c r="E189" i="1"/>
  <c r="D189" i="1"/>
  <c r="C189" i="1"/>
  <c r="H188" i="1"/>
  <c r="G188" i="1"/>
  <c r="F188" i="1"/>
  <c r="E188" i="1"/>
  <c r="D188" i="1"/>
  <c r="C188" i="1"/>
  <c r="H187" i="1"/>
  <c r="G187" i="1"/>
  <c r="F187" i="1"/>
  <c r="E187" i="1"/>
  <c r="D187" i="1"/>
  <c r="C187" i="1"/>
  <c r="H186" i="1"/>
  <c r="G186" i="1"/>
  <c r="F186" i="1"/>
  <c r="E186" i="1"/>
  <c r="D186" i="1"/>
  <c r="C186" i="1"/>
  <c r="H185" i="1"/>
  <c r="G185" i="1"/>
  <c r="F185" i="1"/>
  <c r="E185" i="1"/>
  <c r="D185" i="1"/>
  <c r="C185" i="1"/>
  <c r="H184" i="1"/>
  <c r="G184" i="1"/>
  <c r="F184" i="1"/>
  <c r="E184" i="1"/>
  <c r="D184" i="1"/>
  <c r="C184" i="1"/>
  <c r="H183" i="1"/>
  <c r="G183" i="1"/>
  <c r="F183" i="1"/>
  <c r="E183" i="1"/>
  <c r="D183" i="1"/>
  <c r="C183" i="1"/>
  <c r="H182" i="1"/>
  <c r="G182" i="1"/>
  <c r="F182" i="1"/>
  <c r="E182" i="1"/>
  <c r="D182" i="1"/>
  <c r="C182" i="1"/>
  <c r="H181" i="1"/>
  <c r="G181" i="1"/>
  <c r="F181" i="1"/>
  <c r="E181" i="1"/>
  <c r="D181" i="1"/>
  <c r="C181" i="1"/>
  <c r="H180" i="1"/>
  <c r="G180" i="1"/>
  <c r="F180" i="1"/>
  <c r="E180" i="1"/>
  <c r="D180" i="1"/>
  <c r="C180" i="1"/>
  <c r="H179" i="1"/>
  <c r="G179" i="1"/>
  <c r="F179" i="1"/>
  <c r="E179" i="1"/>
  <c r="D179" i="1"/>
  <c r="C179" i="1"/>
  <c r="H178" i="1"/>
  <c r="G178" i="1"/>
  <c r="F178" i="1"/>
  <c r="E178" i="1"/>
  <c r="D178" i="1"/>
  <c r="C178" i="1"/>
  <c r="H177" i="1"/>
  <c r="G177" i="1"/>
  <c r="F177" i="1"/>
  <c r="E177" i="1"/>
  <c r="D177" i="1"/>
  <c r="C177" i="1"/>
  <c r="H176" i="1"/>
  <c r="G176" i="1"/>
  <c r="F176" i="1"/>
  <c r="E176" i="1"/>
  <c r="D176" i="1"/>
  <c r="C176" i="1"/>
  <c r="H175" i="1"/>
  <c r="G175" i="1"/>
  <c r="F175" i="1"/>
  <c r="E175" i="1"/>
  <c r="D175" i="1"/>
  <c r="C175" i="1"/>
  <c r="H174" i="1"/>
  <c r="G174" i="1"/>
  <c r="F174" i="1"/>
  <c r="E174" i="1"/>
  <c r="D174" i="1"/>
  <c r="C174" i="1"/>
  <c r="H173" i="1"/>
  <c r="G173" i="1"/>
  <c r="F173" i="1"/>
  <c r="E173" i="1"/>
  <c r="D173" i="1"/>
  <c r="C173" i="1"/>
  <c r="H172" i="1"/>
  <c r="G172" i="1"/>
  <c r="F172" i="1"/>
  <c r="E172" i="1"/>
  <c r="D172" i="1"/>
  <c r="C172" i="1"/>
  <c r="H171" i="1"/>
  <c r="G171" i="1"/>
  <c r="F171" i="1"/>
  <c r="E171" i="1"/>
  <c r="D171" i="1"/>
  <c r="C171" i="1"/>
  <c r="H170" i="1"/>
  <c r="G170" i="1"/>
  <c r="F170" i="1"/>
  <c r="E170" i="1"/>
  <c r="D170" i="1"/>
  <c r="C170" i="1"/>
  <c r="H169" i="1"/>
  <c r="G169" i="1"/>
  <c r="F169" i="1"/>
  <c r="E169" i="1"/>
  <c r="D169" i="1"/>
  <c r="C169" i="1"/>
  <c r="H168" i="1"/>
  <c r="G168" i="1"/>
  <c r="F168" i="1"/>
  <c r="E168" i="1"/>
  <c r="D168" i="1"/>
  <c r="C168" i="1"/>
  <c r="H167" i="1"/>
  <c r="G167" i="1"/>
  <c r="F167" i="1"/>
  <c r="E167" i="1"/>
  <c r="D167" i="1"/>
  <c r="C167" i="1"/>
  <c r="H166" i="1"/>
  <c r="G166" i="1"/>
  <c r="F166" i="1"/>
  <c r="E166" i="1"/>
  <c r="D166" i="1"/>
  <c r="C166" i="1"/>
  <c r="H165" i="1"/>
  <c r="G165" i="1"/>
  <c r="F165" i="1"/>
  <c r="E165" i="1"/>
  <c r="D165" i="1"/>
  <c r="C165" i="1"/>
  <c r="H164" i="1"/>
  <c r="G164" i="1"/>
  <c r="F164" i="1"/>
  <c r="E164" i="1"/>
  <c r="D164" i="1"/>
  <c r="C164" i="1"/>
  <c r="H163" i="1"/>
  <c r="G163" i="1"/>
  <c r="F163" i="1"/>
  <c r="E163" i="1"/>
  <c r="D163" i="1"/>
  <c r="C163" i="1"/>
  <c r="H162" i="1"/>
  <c r="G162" i="1"/>
  <c r="F162" i="1"/>
  <c r="E162" i="1"/>
  <c r="D162" i="1"/>
  <c r="C162" i="1"/>
  <c r="H161" i="1"/>
  <c r="G161" i="1"/>
  <c r="F161" i="1"/>
  <c r="E161" i="1"/>
  <c r="D161" i="1"/>
  <c r="C161" i="1"/>
  <c r="H160" i="1"/>
  <c r="G160" i="1"/>
  <c r="F160" i="1"/>
  <c r="E160" i="1"/>
  <c r="D160" i="1"/>
  <c r="C160" i="1"/>
  <c r="H159" i="1"/>
  <c r="G159" i="1"/>
  <c r="F159" i="1"/>
  <c r="E159" i="1"/>
  <c r="D159" i="1"/>
  <c r="C159" i="1"/>
  <c r="H158" i="1"/>
  <c r="G158" i="1"/>
  <c r="F158" i="1"/>
  <c r="E158" i="1"/>
  <c r="D158" i="1"/>
  <c r="C158" i="1"/>
  <c r="H157" i="1"/>
  <c r="G157" i="1"/>
  <c r="F157" i="1"/>
  <c r="E157" i="1"/>
  <c r="D157" i="1"/>
  <c r="C157" i="1"/>
  <c r="H156" i="1"/>
  <c r="G156" i="1"/>
  <c r="F156" i="1"/>
  <c r="E156" i="1"/>
  <c r="D156" i="1"/>
  <c r="C156" i="1"/>
  <c r="H155" i="1"/>
  <c r="G155" i="1"/>
  <c r="F155" i="1"/>
  <c r="E155" i="1"/>
  <c r="D155" i="1"/>
  <c r="C155" i="1"/>
  <c r="H154" i="1"/>
  <c r="G154" i="1"/>
  <c r="F154" i="1"/>
  <c r="E154" i="1"/>
  <c r="D154" i="1"/>
  <c r="C154" i="1"/>
  <c r="H153" i="1"/>
  <c r="G153" i="1"/>
  <c r="F153" i="1"/>
  <c r="E153" i="1"/>
  <c r="D153" i="1"/>
  <c r="C153" i="1"/>
  <c r="H152" i="1"/>
  <c r="G152" i="1"/>
  <c r="F152" i="1"/>
  <c r="E152" i="1"/>
  <c r="D152" i="1"/>
  <c r="C152" i="1"/>
  <c r="H151" i="1"/>
  <c r="G151" i="1"/>
  <c r="F151" i="1"/>
  <c r="E151" i="1"/>
  <c r="D151" i="1"/>
  <c r="C151" i="1"/>
  <c r="H150" i="1"/>
  <c r="G150" i="1"/>
  <c r="F150" i="1"/>
  <c r="E150" i="1"/>
  <c r="D150" i="1"/>
  <c r="C150" i="1"/>
  <c r="H149" i="1"/>
  <c r="G149" i="1"/>
  <c r="F149" i="1"/>
  <c r="E149" i="1"/>
  <c r="D149" i="1"/>
  <c r="C149" i="1"/>
  <c r="H148" i="1"/>
  <c r="G148" i="1"/>
  <c r="F148" i="1"/>
  <c r="E148" i="1"/>
  <c r="D148" i="1"/>
  <c r="C148" i="1"/>
  <c r="H147" i="1"/>
  <c r="G147" i="1"/>
  <c r="F147" i="1"/>
  <c r="E147" i="1"/>
  <c r="D147" i="1"/>
  <c r="C147" i="1"/>
  <c r="H146" i="1"/>
  <c r="G146" i="1"/>
  <c r="F146" i="1"/>
  <c r="E146" i="1"/>
  <c r="D146" i="1"/>
  <c r="C146" i="1"/>
  <c r="H145" i="1"/>
  <c r="G145" i="1"/>
  <c r="F145" i="1"/>
  <c r="E145" i="1"/>
  <c r="D145" i="1"/>
  <c r="C145" i="1"/>
  <c r="H144" i="1"/>
  <c r="G144" i="1"/>
  <c r="F144" i="1"/>
  <c r="E144" i="1"/>
  <c r="D144" i="1"/>
  <c r="C144" i="1"/>
  <c r="H143" i="1"/>
  <c r="G143" i="1"/>
  <c r="F143" i="1"/>
  <c r="E143" i="1"/>
  <c r="D143" i="1"/>
  <c r="C143" i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5" i="1"/>
  <c r="G125" i="1"/>
  <c r="F125" i="1"/>
  <c r="E125" i="1"/>
  <c r="D125" i="1"/>
  <c r="C125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5" i="1"/>
  <c r="G115" i="1"/>
  <c r="F115" i="1"/>
  <c r="E115" i="1"/>
  <c r="D115" i="1"/>
  <c r="C115" i="1"/>
  <c r="H114" i="1"/>
  <c r="G114" i="1"/>
  <c r="F114" i="1"/>
  <c r="E114" i="1"/>
  <c r="D114" i="1"/>
  <c r="C114" i="1"/>
  <c r="H113" i="1"/>
  <c r="G113" i="1"/>
  <c r="F113" i="1"/>
  <c r="E113" i="1"/>
  <c r="D113" i="1"/>
  <c r="C113" i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9" i="1"/>
  <c r="G109" i="1"/>
  <c r="F109" i="1"/>
  <c r="E109" i="1"/>
  <c r="D109" i="1"/>
  <c r="C109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4" i="1"/>
  <c r="G104" i="1"/>
  <c r="F104" i="1"/>
  <c r="E104" i="1"/>
  <c r="D104" i="1"/>
  <c r="C104" i="1"/>
  <c r="H103" i="1"/>
  <c r="G103" i="1"/>
  <c r="F103" i="1"/>
  <c r="E103" i="1"/>
  <c r="D103" i="1"/>
  <c r="C103" i="1"/>
  <c r="H102" i="1"/>
  <c r="G102" i="1"/>
  <c r="F102" i="1"/>
  <c r="E102" i="1"/>
  <c r="D102" i="1"/>
  <c r="C102" i="1"/>
  <c r="H101" i="1"/>
  <c r="G101" i="1"/>
  <c r="F101" i="1"/>
  <c r="E101" i="1"/>
  <c r="D101" i="1"/>
  <c r="C101" i="1"/>
  <c r="H100" i="1"/>
  <c r="G100" i="1"/>
  <c r="F100" i="1"/>
  <c r="E100" i="1"/>
  <c r="D100" i="1"/>
  <c r="C100" i="1"/>
  <c r="H99" i="1"/>
  <c r="G99" i="1"/>
  <c r="F99" i="1"/>
  <c r="E99" i="1"/>
  <c r="D99" i="1"/>
  <c r="C99" i="1"/>
  <c r="H98" i="1"/>
  <c r="G98" i="1"/>
  <c r="F98" i="1"/>
  <c r="E98" i="1"/>
  <c r="D98" i="1"/>
  <c r="C98" i="1"/>
  <c r="H97" i="1"/>
  <c r="G97" i="1"/>
  <c r="F97" i="1"/>
  <c r="E97" i="1"/>
  <c r="D97" i="1"/>
  <c r="C97" i="1"/>
  <c r="H96" i="1"/>
  <c r="G96" i="1"/>
  <c r="F96" i="1"/>
  <c r="E96" i="1"/>
  <c r="D96" i="1"/>
  <c r="C96" i="1"/>
  <c r="H95" i="1"/>
  <c r="G95" i="1"/>
  <c r="F95" i="1"/>
  <c r="E95" i="1"/>
  <c r="D95" i="1"/>
  <c r="C95" i="1"/>
  <c r="H94" i="1"/>
  <c r="G94" i="1"/>
  <c r="F94" i="1"/>
  <c r="E94" i="1"/>
  <c r="D94" i="1"/>
  <c r="C94" i="1"/>
  <c r="H93" i="1"/>
  <c r="G93" i="1"/>
  <c r="F93" i="1"/>
  <c r="E93" i="1"/>
  <c r="D93" i="1"/>
  <c r="C93" i="1"/>
  <c r="H92" i="1"/>
  <c r="G92" i="1"/>
  <c r="F92" i="1"/>
  <c r="E92" i="1"/>
  <c r="D92" i="1"/>
  <c r="C92" i="1"/>
  <c r="H91" i="1"/>
  <c r="G91" i="1"/>
  <c r="F91" i="1"/>
  <c r="E91" i="1"/>
  <c r="D91" i="1"/>
  <c r="C91" i="1"/>
  <c r="H90" i="1"/>
  <c r="G90" i="1"/>
  <c r="F90" i="1"/>
  <c r="E90" i="1"/>
  <c r="D90" i="1"/>
  <c r="C90" i="1"/>
  <c r="H89" i="1"/>
  <c r="G89" i="1"/>
  <c r="F89" i="1"/>
  <c r="E89" i="1"/>
  <c r="D89" i="1"/>
  <c r="C89" i="1"/>
  <c r="H88" i="1"/>
  <c r="G88" i="1"/>
  <c r="F88" i="1"/>
  <c r="E88" i="1"/>
  <c r="D88" i="1"/>
  <c r="C88" i="1"/>
  <c r="H87" i="1"/>
  <c r="G87" i="1"/>
  <c r="F87" i="1"/>
  <c r="E87" i="1"/>
  <c r="D87" i="1"/>
  <c r="C87" i="1"/>
  <c r="H86" i="1"/>
  <c r="G86" i="1"/>
  <c r="F86" i="1"/>
  <c r="E86" i="1"/>
  <c r="D86" i="1"/>
  <c r="C86" i="1"/>
  <c r="H85" i="1"/>
  <c r="G85" i="1"/>
  <c r="F85" i="1"/>
  <c r="E85" i="1"/>
  <c r="D85" i="1"/>
  <c r="C85" i="1"/>
  <c r="H84" i="1"/>
  <c r="G84" i="1"/>
  <c r="F84" i="1"/>
  <c r="E84" i="1"/>
  <c r="D84" i="1"/>
  <c r="C84" i="1"/>
  <c r="H83" i="1"/>
  <c r="G83" i="1"/>
  <c r="F83" i="1"/>
  <c r="E83" i="1"/>
  <c r="D83" i="1"/>
  <c r="C83" i="1"/>
  <c r="H82" i="1"/>
  <c r="G82" i="1"/>
  <c r="F82" i="1"/>
  <c r="E82" i="1"/>
  <c r="D82" i="1"/>
  <c r="C82" i="1"/>
  <c r="H81" i="1"/>
  <c r="G81" i="1"/>
  <c r="F81" i="1"/>
  <c r="E81" i="1"/>
  <c r="D81" i="1"/>
  <c r="C81" i="1"/>
  <c r="H80" i="1"/>
  <c r="G80" i="1"/>
  <c r="F80" i="1"/>
  <c r="E80" i="1"/>
  <c r="D80" i="1"/>
  <c r="C80" i="1"/>
  <c r="H78" i="1"/>
  <c r="G78" i="1"/>
  <c r="F78" i="1"/>
  <c r="E78" i="1"/>
  <c r="D78" i="1"/>
  <c r="C78" i="1"/>
  <c r="H77" i="1"/>
  <c r="G77" i="1"/>
  <c r="F77" i="1"/>
  <c r="E77" i="1"/>
  <c r="D77" i="1"/>
  <c r="C77" i="1"/>
  <c r="H76" i="1"/>
  <c r="G76" i="1"/>
  <c r="F76" i="1"/>
  <c r="E76" i="1"/>
  <c r="D76" i="1"/>
  <c r="C76" i="1"/>
  <c r="H75" i="1"/>
  <c r="G75" i="1"/>
  <c r="F75" i="1"/>
  <c r="E75" i="1"/>
  <c r="D75" i="1"/>
  <c r="C75" i="1"/>
  <c r="H74" i="1"/>
  <c r="G74" i="1"/>
  <c r="F74" i="1"/>
  <c r="E74" i="1"/>
  <c r="D74" i="1"/>
  <c r="C74" i="1"/>
  <c r="H73" i="1"/>
  <c r="G73" i="1"/>
  <c r="F73" i="1"/>
  <c r="E73" i="1"/>
  <c r="D73" i="1"/>
  <c r="C73" i="1"/>
  <c r="H72" i="1"/>
  <c r="G72" i="1"/>
  <c r="F72" i="1"/>
  <c r="E72" i="1"/>
  <c r="D72" i="1"/>
  <c r="C72" i="1"/>
  <c r="H71" i="1"/>
  <c r="G71" i="1"/>
  <c r="F71" i="1"/>
  <c r="E71" i="1"/>
  <c r="D71" i="1"/>
  <c r="C71" i="1"/>
  <c r="H70" i="1"/>
  <c r="G70" i="1"/>
  <c r="F70" i="1"/>
  <c r="E70" i="1"/>
  <c r="D70" i="1"/>
  <c r="C70" i="1"/>
  <c r="H69" i="1"/>
  <c r="G69" i="1"/>
  <c r="F69" i="1"/>
  <c r="E69" i="1"/>
  <c r="D69" i="1"/>
  <c r="C69" i="1"/>
  <c r="H68" i="1"/>
  <c r="G68" i="1"/>
  <c r="F68" i="1"/>
  <c r="E68" i="1"/>
  <c r="D68" i="1"/>
  <c r="C68" i="1"/>
  <c r="H67" i="1"/>
  <c r="G67" i="1"/>
  <c r="F67" i="1"/>
  <c r="E67" i="1"/>
  <c r="D67" i="1"/>
  <c r="C67" i="1"/>
  <c r="H66" i="1"/>
  <c r="G66" i="1"/>
  <c r="F66" i="1"/>
  <c r="E66" i="1"/>
  <c r="D66" i="1"/>
  <c r="C66" i="1"/>
  <c r="H65" i="1"/>
  <c r="G65" i="1"/>
  <c r="F65" i="1"/>
  <c r="E65" i="1"/>
  <c r="D65" i="1"/>
  <c r="C65" i="1"/>
  <c r="H64" i="1"/>
  <c r="G64" i="1"/>
  <c r="F64" i="1"/>
  <c r="E64" i="1"/>
  <c r="D64" i="1"/>
  <c r="C64" i="1"/>
  <c r="H63" i="1"/>
  <c r="G63" i="1"/>
  <c r="F63" i="1"/>
  <c r="E63" i="1"/>
  <c r="D63" i="1"/>
  <c r="C63" i="1"/>
  <c r="H62" i="1"/>
  <c r="G62" i="1"/>
  <c r="F62" i="1"/>
  <c r="E62" i="1"/>
  <c r="D62" i="1"/>
  <c r="C62" i="1"/>
  <c r="H61" i="1"/>
  <c r="G61" i="1"/>
  <c r="F61" i="1"/>
  <c r="E61" i="1"/>
  <c r="D61" i="1"/>
  <c r="C61" i="1"/>
  <c r="H60" i="1"/>
  <c r="G60" i="1"/>
  <c r="F60" i="1"/>
  <c r="E60" i="1"/>
  <c r="D60" i="1"/>
  <c r="C60" i="1"/>
  <c r="H59" i="1"/>
  <c r="G59" i="1"/>
  <c r="F59" i="1"/>
  <c r="E59" i="1"/>
  <c r="D59" i="1"/>
  <c r="C59" i="1"/>
  <c r="H58" i="1"/>
  <c r="G58" i="1"/>
  <c r="F58" i="1"/>
  <c r="E58" i="1"/>
  <c r="D58" i="1"/>
  <c r="C58" i="1"/>
  <c r="H57" i="1"/>
  <c r="G57" i="1"/>
  <c r="F57" i="1"/>
  <c r="E57" i="1"/>
  <c r="D57" i="1"/>
  <c r="C57" i="1"/>
  <c r="H56" i="1"/>
  <c r="G56" i="1"/>
  <c r="F56" i="1"/>
  <c r="E56" i="1"/>
  <c r="D56" i="1"/>
  <c r="C56" i="1"/>
  <c r="H55" i="1"/>
  <c r="G55" i="1"/>
  <c r="F55" i="1"/>
  <c r="E55" i="1"/>
  <c r="D55" i="1"/>
  <c r="C55" i="1"/>
  <c r="H54" i="1"/>
  <c r="G54" i="1"/>
  <c r="F54" i="1"/>
  <c r="E54" i="1"/>
  <c r="D54" i="1"/>
  <c r="C54" i="1"/>
  <c r="H53" i="1"/>
  <c r="G53" i="1"/>
  <c r="F53" i="1"/>
  <c r="E53" i="1"/>
  <c r="D53" i="1"/>
  <c r="C53" i="1"/>
  <c r="H52" i="1"/>
  <c r="G52" i="1"/>
  <c r="F52" i="1"/>
  <c r="E52" i="1"/>
  <c r="D52" i="1"/>
  <c r="C52" i="1"/>
  <c r="H51" i="1"/>
  <c r="G51" i="1"/>
  <c r="F51" i="1"/>
  <c r="E51" i="1"/>
  <c r="D51" i="1"/>
  <c r="C51" i="1"/>
  <c r="H50" i="1"/>
  <c r="G50" i="1"/>
  <c r="F50" i="1"/>
  <c r="E50" i="1"/>
  <c r="D50" i="1"/>
  <c r="C50" i="1"/>
  <c r="H49" i="1"/>
  <c r="G49" i="1"/>
  <c r="F49" i="1"/>
  <c r="E49" i="1"/>
  <c r="D49" i="1"/>
  <c r="C49" i="1"/>
  <c r="H48" i="1"/>
  <c r="G48" i="1"/>
  <c r="F48" i="1"/>
  <c r="E48" i="1"/>
  <c r="D48" i="1"/>
  <c r="C48" i="1"/>
  <c r="H47" i="1"/>
  <c r="G47" i="1"/>
  <c r="F47" i="1"/>
  <c r="E47" i="1"/>
  <c r="D47" i="1"/>
  <c r="C47" i="1"/>
  <c r="H46" i="1"/>
  <c r="G46" i="1"/>
  <c r="F46" i="1"/>
  <c r="E46" i="1"/>
  <c r="D46" i="1"/>
  <c r="C46" i="1"/>
  <c r="H45" i="1"/>
  <c r="G45" i="1"/>
  <c r="F45" i="1"/>
  <c r="E45" i="1"/>
  <c r="D45" i="1"/>
  <c r="C45" i="1"/>
  <c r="H44" i="1"/>
  <c r="G44" i="1"/>
  <c r="F44" i="1"/>
  <c r="E44" i="1"/>
  <c r="D44" i="1"/>
  <c r="C44" i="1"/>
  <c r="H43" i="1"/>
  <c r="G43" i="1"/>
  <c r="F43" i="1"/>
  <c r="E43" i="1"/>
  <c r="D43" i="1"/>
  <c r="C43" i="1"/>
  <c r="H42" i="1"/>
  <c r="G42" i="1"/>
  <c r="F42" i="1"/>
  <c r="E42" i="1"/>
  <c r="D42" i="1"/>
  <c r="C42" i="1"/>
  <c r="H41" i="1"/>
  <c r="G41" i="1"/>
  <c r="F41" i="1"/>
  <c r="E41" i="1"/>
  <c r="D41" i="1"/>
  <c r="C41" i="1"/>
  <c r="H40" i="1"/>
  <c r="G40" i="1"/>
  <c r="F40" i="1"/>
  <c r="E40" i="1"/>
  <c r="D40" i="1"/>
  <c r="C40" i="1"/>
  <c r="H39" i="1"/>
  <c r="G39" i="1"/>
  <c r="F39" i="1"/>
  <c r="E39" i="1"/>
  <c r="D39" i="1"/>
  <c r="C39" i="1"/>
  <c r="H38" i="1"/>
  <c r="G38" i="1"/>
  <c r="F38" i="1"/>
  <c r="E38" i="1"/>
  <c r="D38" i="1"/>
  <c r="C38" i="1"/>
  <c r="H37" i="1"/>
  <c r="G37" i="1"/>
  <c r="F37" i="1"/>
  <c r="E37" i="1"/>
  <c r="D37" i="1"/>
  <c r="C37" i="1"/>
  <c r="H36" i="1"/>
  <c r="G36" i="1"/>
  <c r="F36" i="1"/>
  <c r="E36" i="1"/>
  <c r="D36" i="1"/>
  <c r="C36" i="1"/>
  <c r="H35" i="1"/>
  <c r="G35" i="1"/>
  <c r="F35" i="1"/>
  <c r="E35" i="1"/>
  <c r="D35" i="1"/>
  <c r="C35" i="1"/>
  <c r="H34" i="1"/>
  <c r="G34" i="1"/>
  <c r="F34" i="1"/>
  <c r="E34" i="1"/>
  <c r="D34" i="1"/>
  <c r="C34" i="1"/>
  <c r="H33" i="1"/>
  <c r="G33" i="1"/>
  <c r="F33" i="1"/>
  <c r="E33" i="1"/>
  <c r="D33" i="1"/>
  <c r="C33" i="1"/>
  <c r="H32" i="1"/>
  <c r="G32" i="1"/>
  <c r="F32" i="1"/>
  <c r="E32" i="1"/>
  <c r="D32" i="1"/>
  <c r="C32" i="1"/>
  <c r="H31" i="1"/>
  <c r="G31" i="1"/>
  <c r="F31" i="1"/>
  <c r="E31" i="1"/>
  <c r="D31" i="1"/>
  <c r="C31" i="1"/>
  <c r="H30" i="1"/>
  <c r="G30" i="1"/>
  <c r="F30" i="1"/>
  <c r="E30" i="1"/>
  <c r="D30" i="1"/>
  <c r="C30" i="1"/>
  <c r="H29" i="1"/>
  <c r="G29" i="1"/>
  <c r="F29" i="1"/>
  <c r="E29" i="1"/>
  <c r="D29" i="1"/>
  <c r="C29" i="1"/>
  <c r="H28" i="1"/>
  <c r="G28" i="1"/>
  <c r="F28" i="1"/>
  <c r="E28" i="1"/>
  <c r="D28" i="1"/>
  <c r="C28" i="1"/>
  <c r="H27" i="1"/>
  <c r="G27" i="1"/>
  <c r="F27" i="1"/>
  <c r="E27" i="1"/>
  <c r="D27" i="1"/>
  <c r="C27" i="1"/>
  <c r="H26" i="1"/>
  <c r="G26" i="1"/>
  <c r="F26" i="1"/>
  <c r="E26" i="1"/>
  <c r="D26" i="1"/>
  <c r="C26" i="1"/>
  <c r="H25" i="1"/>
  <c r="G25" i="1"/>
  <c r="F25" i="1"/>
  <c r="E25" i="1"/>
  <c r="D25" i="1"/>
  <c r="C25" i="1"/>
  <c r="H24" i="1"/>
  <c r="G24" i="1"/>
  <c r="F24" i="1"/>
  <c r="E24" i="1"/>
  <c r="D24" i="1"/>
  <c r="C24" i="1"/>
  <c r="H23" i="1"/>
  <c r="G23" i="1"/>
  <c r="F23" i="1"/>
  <c r="E23" i="1"/>
  <c r="D23" i="1"/>
  <c r="C23" i="1"/>
  <c r="H22" i="1"/>
  <c r="G22" i="1"/>
  <c r="F22" i="1"/>
  <c r="E22" i="1"/>
  <c r="D22" i="1"/>
  <c r="C22" i="1"/>
  <c r="H21" i="1"/>
  <c r="G21" i="1"/>
  <c r="F21" i="1"/>
  <c r="E21" i="1"/>
  <c r="D21" i="1"/>
  <c r="C21" i="1"/>
  <c r="H20" i="1"/>
  <c r="G20" i="1"/>
  <c r="F20" i="1"/>
  <c r="E20" i="1"/>
  <c r="D20" i="1"/>
  <c r="C20" i="1"/>
  <c r="H19" i="1"/>
  <c r="G19" i="1"/>
  <c r="F19" i="1"/>
  <c r="E19" i="1"/>
  <c r="D19" i="1"/>
  <c r="C19" i="1"/>
  <c r="H18" i="1"/>
  <c r="G18" i="1"/>
  <c r="F18" i="1"/>
  <c r="E18" i="1"/>
  <c r="D18" i="1"/>
  <c r="C18" i="1"/>
  <c r="H17" i="1"/>
  <c r="G17" i="1"/>
  <c r="F17" i="1"/>
  <c r="E17" i="1"/>
  <c r="D17" i="1"/>
  <c r="C17" i="1"/>
  <c r="H16" i="1"/>
  <c r="G16" i="1"/>
  <c r="F16" i="1"/>
  <c r="E16" i="1"/>
  <c r="D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16" i="1"/>
  <c r="E12" i="1"/>
  <c r="E11" i="1"/>
  <c r="E9" i="1"/>
</calcChain>
</file>

<file path=xl/sharedStrings.xml><?xml version="1.0" encoding="utf-8"?>
<sst xmlns="http://schemas.openxmlformats.org/spreadsheetml/2006/main" count="36" uniqueCount="29">
  <si>
    <t>Simple Loan Calculator</t>
  </si>
  <si>
    <t>No.</t>
  </si>
  <si>
    <t>Principal</t>
  </si>
  <si>
    <t>Interest</t>
  </si>
  <si>
    <t>Payment</t>
  </si>
  <si>
    <t>Loan amount</t>
  </si>
  <si>
    <t>Annual interest rate</t>
  </si>
  <si>
    <t>Loan period in years</t>
  </si>
  <si>
    <t>Start date of loan</t>
  </si>
  <si>
    <t>Monthly payment</t>
  </si>
  <si>
    <t>Number of payments</t>
  </si>
  <si>
    <t>Total interest</t>
  </si>
  <si>
    <t>Total cost of loan</t>
  </si>
  <si>
    <t>Enter values</t>
  </si>
  <si>
    <t>Payment 
Date</t>
  </si>
  <si>
    <t>Beginning 
Balance</t>
  </si>
  <si>
    <t>Ending 
Balance</t>
  </si>
  <si>
    <t>Payments Remaining</t>
  </si>
  <si>
    <t>Corresponding Years</t>
  </si>
  <si>
    <t>Purchase Price</t>
  </si>
  <si>
    <t>Overall Profit</t>
  </si>
  <si>
    <t>Net Monthly P&amp;I Payment</t>
  </si>
  <si>
    <t>Gross Monthly P&amp;I Payment</t>
  </si>
  <si>
    <t>If loan pays off after # years</t>
  </si>
  <si>
    <t>Principal Payoff</t>
  </si>
  <si>
    <t>Overall Gross Income</t>
  </si>
  <si>
    <t>Income Per Year</t>
  </si>
  <si>
    <t>Gross Income from Payments</t>
  </si>
  <si>
    <t>Less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</si>
</sst>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0%"/>
    <numFmt numFmtId="165" formatCode="_(&quot;$&quot;* #,##0_);_(&quot;$&quot;* \(#,##0\);_(&quot;$&quot;* &quot;-&quot;??_);_(@_)"/>
  </numFmts>
  <fonts count="13" x14ac:knownFonts="1">
    <font>
      <sz val="10"/>
      <name val="Arial"/>
    </font>
    <font>
      <sz val="10"/>
      <name val="Arial"/>
      <family val="2"/>
    </font>
    <font>
      <sz val="10"/>
      <name val="Trebuchet MS"/>
      <family val="2"/>
      <scheme val="minor"/>
    </font>
    <font>
      <sz val="16"/>
      <color indexed="8"/>
      <name val="Trebuchet MS"/>
      <family val="2"/>
      <scheme val="minor"/>
    </font>
    <font>
      <sz val="9"/>
      <name val="Trebuchet MS"/>
      <family val="2"/>
      <scheme val="minor"/>
    </font>
    <font>
      <sz val="9"/>
      <color indexed="8"/>
      <name val="Trebuchet MS"/>
      <family val="2"/>
      <scheme val="minor"/>
    </font>
    <font>
      <sz val="9"/>
      <color indexed="63"/>
      <name val="Trebuchet MS"/>
      <family val="2"/>
      <scheme val="minor"/>
    </font>
    <font>
      <sz val="14"/>
      <name val="Trebuchet MS"/>
      <family val="2"/>
      <scheme val="major"/>
    </font>
    <font>
      <sz val="9"/>
      <name val="Trebuchet MS"/>
      <family val="2"/>
      <scheme val="major"/>
    </font>
    <font>
      <b/>
      <sz val="11"/>
      <color theme="1"/>
      <name val="Trebuchet MS"/>
      <family val="2"/>
      <scheme val="minor"/>
    </font>
    <font>
      <b/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55"/>
      </bottom>
      <diagonal/>
    </border>
    <border>
      <left style="thin">
        <color indexed="20"/>
      </left>
      <right/>
      <top/>
      <bottom/>
      <diagonal/>
    </border>
    <border>
      <left style="thin">
        <color indexed="20"/>
      </left>
      <right/>
      <top/>
      <bottom style="thin">
        <color indexed="20"/>
      </bottom>
      <diagonal/>
    </border>
    <border>
      <left/>
      <right/>
      <top/>
      <bottom style="thin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 style="thin">
        <color indexed="20"/>
      </right>
      <top/>
      <bottom style="thin">
        <color indexed="20"/>
      </bottom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Border="1" applyAlignment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1" fontId="4" fillId="0" borderId="0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right"/>
    </xf>
    <xf numFmtId="44" fontId="4" fillId="0" borderId="0" xfId="1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right"/>
    </xf>
    <xf numFmtId="44" fontId="4" fillId="0" borderId="5" xfId="1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14" fontId="4" fillId="0" borderId="4" xfId="0" applyNumberFormat="1" applyFont="1" applyFill="1" applyBorder="1" applyAlignment="1">
      <alignment horizontal="right"/>
    </xf>
    <xf numFmtId="44" fontId="4" fillId="0" borderId="4" xfId="1" applyNumberFormat="1" applyFont="1" applyFill="1" applyBorder="1" applyAlignment="1">
      <alignment horizontal="right"/>
    </xf>
    <xf numFmtId="44" fontId="4" fillId="0" borderId="6" xfId="1" applyNumberFormat="1" applyFont="1" applyFill="1" applyBorder="1" applyAlignment="1">
      <alignment horizontal="right"/>
    </xf>
    <xf numFmtId="44" fontId="4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44" fontId="4" fillId="0" borderId="8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>
      <alignment horizontal="right"/>
    </xf>
    <xf numFmtId="14" fontId="4" fillId="0" borderId="8" xfId="0" applyNumberFormat="1" applyFont="1" applyFill="1" applyBorder="1" applyAlignment="1">
      <alignment horizontal="right"/>
    </xf>
    <xf numFmtId="44" fontId="4" fillId="2" borderId="8" xfId="0" applyNumberFormat="1" applyFont="1" applyFill="1" applyBorder="1" applyAlignment="1">
      <alignment horizontal="right"/>
    </xf>
    <xf numFmtId="1" fontId="4" fillId="2" borderId="8" xfId="0" applyNumberFormat="1" applyFont="1" applyFill="1" applyBorder="1" applyAlignment="1">
      <alignment horizontal="right"/>
    </xf>
    <xf numFmtId="0" fontId="4" fillId="0" borderId="1" xfId="0" applyFont="1" applyFill="1" applyBorder="1" applyAlignment="1" applyProtection="1">
      <alignment horizontal="center" wrapText="1"/>
    </xf>
    <xf numFmtId="165" fontId="9" fillId="0" borderId="9" xfId="1" applyNumberFormat="1" applyFont="1" applyBorder="1" applyAlignment="1">
      <alignment horizontal="center" wrapText="1"/>
    </xf>
    <xf numFmtId="2" fontId="9" fillId="0" borderId="9" xfId="1" applyNumberFormat="1" applyFont="1" applyBorder="1" applyAlignment="1">
      <alignment horizontal="center" wrapText="1"/>
    </xf>
    <xf numFmtId="0" fontId="9" fillId="0" borderId="9" xfId="0" applyFont="1" applyBorder="1" applyAlignment="1">
      <alignment horizontal="right" wrapText="1"/>
    </xf>
    <xf numFmtId="165" fontId="0" fillId="0" borderId="9" xfId="1" applyNumberFormat="1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9" xfId="0" applyBorder="1"/>
    <xf numFmtId="165" fontId="0" fillId="0" borderId="9" xfId="0" applyNumberFormat="1" applyBorder="1" applyAlignment="1">
      <alignment horizontal="right"/>
    </xf>
    <xf numFmtId="44" fontId="0" fillId="0" borderId="9" xfId="0" applyNumberFormat="1" applyBorder="1" applyAlignment="1">
      <alignment wrapText="1"/>
    </xf>
    <xf numFmtId="165" fontId="0" fillId="2" borderId="9" xfId="1" applyNumberFormat="1" applyFont="1" applyFill="1" applyBorder="1" applyAlignment="1">
      <alignment horizontal="center"/>
    </xf>
    <xf numFmtId="165" fontId="0" fillId="2" borderId="9" xfId="1" applyNumberFormat="1" applyFont="1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right"/>
    </xf>
    <xf numFmtId="44" fontId="0" fillId="2" borderId="9" xfId="0" applyNumberFormat="1" applyFill="1" applyBorder="1"/>
    <xf numFmtId="165" fontId="0" fillId="0" borderId="9" xfId="1" applyNumberFormat="1" applyFont="1" applyBorder="1" applyAlignment="1">
      <alignment horizontal="center"/>
    </xf>
    <xf numFmtId="44" fontId="0" fillId="0" borderId="9" xfId="0" applyNumberFormat="1" applyBorder="1"/>
    <xf numFmtId="0" fontId="0" fillId="0" borderId="0" xfId="0" applyAlignment="1">
      <alignment horizontal="center"/>
    </xf>
    <xf numFmtId="2" fontId="4" fillId="0" borderId="8" xfId="0" applyNumberFormat="1" applyFont="1" applyFill="1" applyBorder="1" applyAlignment="1">
      <alignment horizontal="right"/>
    </xf>
    <xf numFmtId="44" fontId="0" fillId="0" borderId="9" xfId="1" applyNumberFormat="1" applyFont="1" applyBorder="1" applyAlignment="1">
      <alignment horizontal="center" wrapText="1"/>
    </xf>
    <xf numFmtId="0" fontId="4" fillId="3" borderId="0" xfId="0" applyFont="1" applyFill="1" applyBorder="1"/>
    <xf numFmtId="1" fontId="4" fillId="3" borderId="2" xfId="0" applyNumberFormat="1" applyFont="1" applyFill="1" applyBorder="1" applyAlignment="1">
      <alignment horizontal="right"/>
    </xf>
    <xf numFmtId="14" fontId="4" fillId="3" borderId="0" xfId="0" applyNumberFormat="1" applyFont="1" applyFill="1" applyBorder="1" applyAlignment="1">
      <alignment horizontal="right"/>
    </xf>
    <xf numFmtId="44" fontId="4" fillId="3" borderId="0" xfId="1" applyNumberFormat="1" applyFont="1" applyFill="1" applyBorder="1" applyAlignment="1">
      <alignment horizontal="right"/>
    </xf>
    <xf numFmtId="44" fontId="4" fillId="3" borderId="5" xfId="1" applyNumberFormat="1" applyFont="1" applyFill="1" applyBorder="1" applyAlignment="1">
      <alignment horizontal="right"/>
    </xf>
    <xf numFmtId="0" fontId="10" fillId="0" borderId="9" xfId="0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0" fontId="10" fillId="0" borderId="9" xfId="0" applyFont="1" applyBorder="1"/>
    <xf numFmtId="165" fontId="1" fillId="0" borderId="9" xfId="0" applyNumberFormat="1" applyFont="1" applyBorder="1" applyAlignment="1"/>
    <xf numFmtId="165" fontId="0" fillId="0" borderId="9" xfId="0" applyNumberFormat="1" applyBorder="1"/>
    <xf numFmtId="0" fontId="7" fillId="0" borderId="7" xfId="0" applyFont="1" applyBorder="1" applyAlignment="1">
      <alignment horizontal="left"/>
    </xf>
  </cellXfs>
  <cellStyles count="4">
    <cellStyle name="Currency" xfId="1" builtinId="4"/>
    <cellStyle name="Followed Hyperlink" xfId="3" builtinId="9" hidden="1"/>
    <cellStyle name="Hyperlink" xfId="2" builtinId="8" hidden="1"/>
    <cellStyle name="Normal" xfId="0" builtinId="0"/>
  </cellStyles>
  <dxfs count="6">
    <dxf>
      <border>
        <left/>
        <right style="thin">
          <color indexed="20"/>
        </right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 style="thin">
          <color indexed="20"/>
        </left>
        <right/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/>
        <right/>
        <top/>
        <bottom style="thin">
          <color indexed="20"/>
        </bottom>
      </border>
    </dxf>
    <dxf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7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zoomScale="200" zoomScaleNormal="200" zoomScalePageLayoutView="200" workbookViewId="0">
      <selection activeCell="J22" sqref="A1:J22"/>
    </sheetView>
  </sheetViews>
  <sheetFormatPr baseColWidth="10" defaultColWidth="8.83203125" defaultRowHeight="13" x14ac:dyDescent="0.15"/>
  <cols>
    <col min="1" max="1" width="14" customWidth="1"/>
    <col min="2" max="2" width="13.5" customWidth="1"/>
    <col min="3" max="3" width="15.6640625" customWidth="1"/>
    <col min="4" max="4" width="15.33203125" customWidth="1"/>
    <col min="5" max="5" width="0.83203125" customWidth="1"/>
    <col min="6" max="6" width="12.83203125" customWidth="1"/>
    <col min="7" max="7" width="0.83203125" customWidth="1"/>
    <col min="8" max="8" width="11.1640625" customWidth="1"/>
    <col min="9" max="9" width="0.83203125" customWidth="1"/>
    <col min="10" max="10" width="10.33203125" bestFit="1" customWidth="1"/>
    <col min="11" max="11" width="0.83203125" hidden="1" customWidth="1"/>
    <col min="12" max="12" width="9.33203125" hidden="1" customWidth="1"/>
  </cols>
  <sheetData>
    <row r="1" spans="1:10" ht="28" x14ac:dyDescent="0.15">
      <c r="A1" s="37" t="s">
        <v>22</v>
      </c>
      <c r="B1" s="37" t="s">
        <v>17</v>
      </c>
      <c r="C1" s="38" t="s">
        <v>18</v>
      </c>
      <c r="D1" s="37" t="s">
        <v>25</v>
      </c>
      <c r="E1" s="37"/>
      <c r="F1" s="37" t="s">
        <v>19</v>
      </c>
      <c r="G1" s="37"/>
      <c r="H1" s="39" t="s">
        <v>20</v>
      </c>
      <c r="I1" s="37"/>
      <c r="J1" s="39" t="s">
        <v>26</v>
      </c>
    </row>
    <row r="2" spans="1:10" x14ac:dyDescent="0.15">
      <c r="A2" s="52">
        <f>Amortization!E9</f>
        <v>876.83269356024789</v>
      </c>
      <c r="B2" s="41">
        <v>300</v>
      </c>
      <c r="C2" s="42">
        <f t="shared" ref="C2" si="0">B2/12</f>
        <v>25</v>
      </c>
      <c r="D2" s="56">
        <f>A2*B2</f>
        <v>263049.80806807434</v>
      </c>
      <c r="E2" s="41"/>
      <c r="F2" s="40">
        <v>96000</v>
      </c>
      <c r="G2" s="41"/>
      <c r="H2" s="44">
        <f t="shared" ref="H2" si="1">D2-F2</f>
        <v>167049.80806807434</v>
      </c>
      <c r="I2" s="41"/>
      <c r="J2" s="53">
        <f t="shared" ref="J2" si="2">H2/C2</f>
        <v>6681.9923227229738</v>
      </c>
    </row>
    <row r="4" spans="1:10" hidden="1" x14ac:dyDescent="0.15"/>
    <row r="5" spans="1:10" ht="28" hidden="1" x14ac:dyDescent="0.15">
      <c r="A5" s="37" t="s">
        <v>21</v>
      </c>
      <c r="B5" s="37" t="s">
        <v>17</v>
      </c>
      <c r="C5" s="38" t="s">
        <v>18</v>
      </c>
      <c r="D5" s="37" t="s">
        <v>25</v>
      </c>
      <c r="E5" s="37"/>
      <c r="F5" s="37" t="s">
        <v>19</v>
      </c>
      <c r="G5" s="37"/>
      <c r="H5" s="39" t="s">
        <v>20</v>
      </c>
      <c r="I5" s="37"/>
      <c r="J5" s="39" t="s">
        <v>26</v>
      </c>
    </row>
    <row r="6" spans="1:10" hidden="1" x14ac:dyDescent="0.15">
      <c r="A6" s="40">
        <v>395</v>
      </c>
      <c r="B6" s="41">
        <v>41</v>
      </c>
      <c r="C6" s="42">
        <f>B6/12</f>
        <v>3.4166666666666665</v>
      </c>
      <c r="D6" s="40" t="e">
        <f>(A6-#REF!)*B6</f>
        <v>#REF!</v>
      </c>
      <c r="E6" s="41"/>
      <c r="F6" s="40">
        <v>13325</v>
      </c>
      <c r="G6" s="41"/>
      <c r="H6" s="44" t="e">
        <f t="shared" ref="H6:H10" si="3">D6-F6</f>
        <v>#REF!</v>
      </c>
      <c r="I6" s="41"/>
      <c r="J6" s="45" t="e">
        <f t="shared" ref="J6:J10" si="4">H6/C6</f>
        <v>#REF!</v>
      </c>
    </row>
    <row r="7" spans="1:10" hidden="1" x14ac:dyDescent="0.15">
      <c r="A7" s="46">
        <v>350</v>
      </c>
      <c r="B7" s="48">
        <v>48</v>
      </c>
      <c r="C7" s="49">
        <f t="shared" ref="C7:C10" si="5">B7/12</f>
        <v>4</v>
      </c>
      <c r="D7" s="47" t="e">
        <f>(A7-#REF!)*B7</f>
        <v>#REF!</v>
      </c>
      <c r="E7" s="48"/>
      <c r="F7" s="47">
        <v>13650</v>
      </c>
      <c r="G7" s="48"/>
      <c r="H7" s="50" t="e">
        <f t="shared" si="3"/>
        <v>#REF!</v>
      </c>
      <c r="I7" s="48"/>
      <c r="J7" s="51" t="e">
        <f t="shared" si="4"/>
        <v>#REF!</v>
      </c>
    </row>
    <row r="8" spans="1:10" hidden="1" x14ac:dyDescent="0.15">
      <c r="A8" s="52">
        <v>350</v>
      </c>
      <c r="B8" s="41">
        <v>104</v>
      </c>
      <c r="C8" s="42">
        <f t="shared" si="5"/>
        <v>8.6666666666666661</v>
      </c>
      <c r="D8" s="40" t="e">
        <f>(A8-#REF!)*B8</f>
        <v>#REF!</v>
      </c>
      <c r="E8" s="41"/>
      <c r="F8" s="40">
        <v>25395</v>
      </c>
      <c r="G8" s="41"/>
      <c r="H8" s="44" t="e">
        <f t="shared" si="3"/>
        <v>#REF!</v>
      </c>
      <c r="I8" s="41"/>
      <c r="J8" s="53" t="e">
        <f t="shared" si="4"/>
        <v>#REF!</v>
      </c>
    </row>
    <row r="9" spans="1:10" hidden="1" x14ac:dyDescent="0.15">
      <c r="A9" s="46">
        <v>517.6</v>
      </c>
      <c r="B9" s="48">
        <v>76</v>
      </c>
      <c r="C9" s="49">
        <f t="shared" si="5"/>
        <v>6.333333333333333</v>
      </c>
      <c r="D9" s="47" t="e">
        <f>(A9-#REF!)*B9</f>
        <v>#REF!</v>
      </c>
      <c r="E9" s="48"/>
      <c r="F9" s="47">
        <v>28760</v>
      </c>
      <c r="G9" s="48"/>
      <c r="H9" s="50" t="e">
        <f t="shared" si="3"/>
        <v>#REF!</v>
      </c>
      <c r="I9" s="48"/>
      <c r="J9" s="51" t="e">
        <f t="shared" si="4"/>
        <v>#REF!</v>
      </c>
    </row>
    <row r="10" spans="1:10" hidden="1" x14ac:dyDescent="0.15">
      <c r="A10" s="52">
        <f>A2-35</f>
        <v>841.83269356024789</v>
      </c>
      <c r="B10" s="41">
        <v>300</v>
      </c>
      <c r="C10" s="42">
        <f t="shared" si="5"/>
        <v>25</v>
      </c>
      <c r="D10" s="56">
        <f>A10*B10</f>
        <v>252549.80806807437</v>
      </c>
      <c r="E10" s="41"/>
      <c r="F10" s="40">
        <v>96000</v>
      </c>
      <c r="G10" s="41"/>
      <c r="H10" s="44">
        <f t="shared" si="3"/>
        <v>156549.80806807437</v>
      </c>
      <c r="I10" s="41"/>
      <c r="J10" s="53">
        <f t="shared" si="4"/>
        <v>6261.9923227229747</v>
      </c>
    </row>
    <row r="12" spans="1:10" ht="42" customHeight="1" x14ac:dyDescent="0.15">
      <c r="A12" s="62" t="s">
        <v>23</v>
      </c>
      <c r="B12" s="63" t="s">
        <v>27</v>
      </c>
      <c r="C12" s="63" t="s">
        <v>24</v>
      </c>
      <c r="D12" s="64" t="s">
        <v>28</v>
      </c>
      <c r="E12" s="64"/>
      <c r="F12" s="64" t="s">
        <v>20</v>
      </c>
    </row>
    <row r="13" spans="1:10" x14ac:dyDescent="0.15">
      <c r="A13" s="41">
        <v>1</v>
      </c>
      <c r="B13" s="65">
        <f>A13*$J$2</f>
        <v>6681.9923227229738</v>
      </c>
      <c r="C13" s="45">
        <f>Amortization!H76</f>
        <v>96495.00833726053</v>
      </c>
      <c r="D13" s="66">
        <f>0-$F$2</f>
        <v>-96000</v>
      </c>
      <c r="E13" s="43"/>
      <c r="F13" s="66">
        <f>SUM(B13:D13)</f>
        <v>7177.0006599835033</v>
      </c>
    </row>
    <row r="14" spans="1:10" x14ac:dyDescent="0.15">
      <c r="A14" s="41">
        <v>2</v>
      </c>
      <c r="B14" s="65">
        <f t="shared" ref="B14:B22" si="6">A14*$J$2</f>
        <v>13363.984645445948</v>
      </c>
      <c r="C14" s="45">
        <f>Amortization!H88</f>
        <v>95571.33418842926</v>
      </c>
      <c r="D14" s="66">
        <f t="shared" ref="D14:D22" si="7">0-$F$2</f>
        <v>-96000</v>
      </c>
      <c r="E14" s="43"/>
      <c r="F14" s="66">
        <f t="shared" ref="F14:F22" si="8">SUM(B14:D14)</f>
        <v>12935.318833875208</v>
      </c>
    </row>
    <row r="15" spans="1:10" x14ac:dyDescent="0.15">
      <c r="A15" s="41">
        <v>3</v>
      </c>
      <c r="B15" s="65">
        <f t="shared" si="6"/>
        <v>20045.976968168921</v>
      </c>
      <c r="C15" s="45">
        <f>Amortization!H100</f>
        <v>94551.040477746632</v>
      </c>
      <c r="D15" s="66">
        <f t="shared" si="7"/>
        <v>-96000</v>
      </c>
      <c r="E15" s="43"/>
      <c r="F15" s="66">
        <f t="shared" si="8"/>
        <v>18597.017445915553</v>
      </c>
    </row>
    <row r="16" spans="1:10" x14ac:dyDescent="0.15">
      <c r="A16" s="41">
        <v>4</v>
      </c>
      <c r="B16" s="65">
        <f t="shared" si="6"/>
        <v>26727.969290891895</v>
      </c>
      <c r="C16" s="45">
        <f>Amortization!H112</f>
        <v>93424.020459512089</v>
      </c>
      <c r="D16" s="66">
        <f t="shared" si="7"/>
        <v>-96000</v>
      </c>
      <c r="E16" s="43"/>
      <c r="F16" s="66">
        <f t="shared" si="8"/>
        <v>24151.989750403984</v>
      </c>
    </row>
    <row r="17" spans="1:6" x14ac:dyDescent="0.15">
      <c r="A17" s="41">
        <v>5</v>
      </c>
      <c r="B17" s="65">
        <f t="shared" si="6"/>
        <v>33409.961613614869</v>
      </c>
      <c r="C17" s="45">
        <f>Amortization!H124</f>
        <v>92179.110186908772</v>
      </c>
      <c r="D17" s="66">
        <f t="shared" si="7"/>
        <v>-96000</v>
      </c>
      <c r="E17" s="43"/>
      <c r="F17" s="66">
        <f t="shared" si="8"/>
        <v>29589.071800523641</v>
      </c>
    </row>
    <row r="18" spans="1:6" x14ac:dyDescent="0.15">
      <c r="A18" s="41">
        <v>6</v>
      </c>
      <c r="B18" s="65">
        <f t="shared" si="6"/>
        <v>40091.953936337843</v>
      </c>
      <c r="C18" s="45">
        <f>Amortization!H136</f>
        <v>90803.977925051528</v>
      </c>
      <c r="D18" s="66">
        <f t="shared" si="7"/>
        <v>-96000</v>
      </c>
      <c r="E18" s="43"/>
      <c r="F18" s="66">
        <f t="shared" si="8"/>
        <v>34895.93186138937</v>
      </c>
    </row>
    <row r="19" spans="1:6" x14ac:dyDescent="0.15">
      <c r="A19" s="41">
        <v>7</v>
      </c>
      <c r="B19" s="65">
        <f t="shared" si="6"/>
        <v>46773.946259060816</v>
      </c>
      <c r="C19" s="45">
        <f>Amortization!H148</f>
        <v>89285.00199625126</v>
      </c>
      <c r="D19" s="66">
        <f t="shared" si="7"/>
        <v>-96000</v>
      </c>
      <c r="E19" s="43"/>
      <c r="F19" s="66">
        <f t="shared" si="8"/>
        <v>40058.948255312076</v>
      </c>
    </row>
    <row r="20" spans="1:6" x14ac:dyDescent="0.15">
      <c r="A20" s="41">
        <v>8</v>
      </c>
      <c r="B20" s="65">
        <f t="shared" si="6"/>
        <v>53455.93858178379</v>
      </c>
      <c r="C20" s="45">
        <f>Amortization!H160</f>
        <v>87607.135847464699</v>
      </c>
      <c r="D20" s="66">
        <f t="shared" si="7"/>
        <v>-96000</v>
      </c>
      <c r="E20" s="43"/>
      <c r="F20" s="66">
        <f t="shared" si="8"/>
        <v>45063.074429248489</v>
      </c>
    </row>
    <row r="21" spans="1:6" x14ac:dyDescent="0.15">
      <c r="A21" s="41">
        <v>9</v>
      </c>
      <c r="B21" s="65">
        <f t="shared" si="6"/>
        <v>60137.930904506764</v>
      </c>
      <c r="C21" s="45">
        <f>Amortization!H172</f>
        <v>85753.759003324958</v>
      </c>
      <c r="D21" s="66">
        <f t="shared" si="7"/>
        <v>-96000</v>
      </c>
      <c r="E21" s="43"/>
      <c r="F21" s="66">
        <f t="shared" si="8"/>
        <v>49891.689907831722</v>
      </c>
    </row>
    <row r="22" spans="1:6" x14ac:dyDescent="0.15">
      <c r="A22" s="41">
        <v>10</v>
      </c>
      <c r="B22" s="65">
        <f t="shared" si="6"/>
        <v>66819.923227229738</v>
      </c>
      <c r="C22" s="45">
        <f>Amortization!H184</f>
        <v>83706.512428336078</v>
      </c>
      <c r="D22" s="66">
        <f t="shared" si="7"/>
        <v>-96000</v>
      </c>
      <c r="E22" s="43"/>
      <c r="F22" s="66">
        <f t="shared" si="8"/>
        <v>54526.435655565816</v>
      </c>
    </row>
    <row r="23" spans="1:6" x14ac:dyDescent="0.15">
      <c r="A23" s="5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8"/>
  <sheetViews>
    <sheetView showGridLines="0" workbookViewId="0">
      <pane ySplit="15" topLeftCell="A195" activePane="bottomLeft" state="frozenSplit"/>
      <selection pane="bottomLeft" activeCell="H9" sqref="H9"/>
    </sheetView>
  </sheetViews>
  <sheetFormatPr baseColWidth="10" defaultColWidth="8.83203125" defaultRowHeight="13" x14ac:dyDescent="0.15"/>
  <cols>
    <col min="1" max="1" width="3.6640625" style="7" customWidth="1"/>
    <col min="2" max="2" width="4.1640625" style="28" customWidth="1"/>
    <col min="3" max="3" width="11.5" style="28" customWidth="1"/>
    <col min="4" max="4" width="14.6640625" style="28" customWidth="1"/>
    <col min="5" max="5" width="13.6640625" style="28" customWidth="1"/>
    <col min="6" max="6" width="13" style="28" customWidth="1"/>
    <col min="7" max="7" width="12.83203125" style="28" customWidth="1"/>
    <col min="8" max="8" width="13.33203125" style="28" customWidth="1"/>
    <col min="9" max="9" width="3.83203125" style="7" customWidth="1"/>
    <col min="10" max="16384" width="8.83203125" style="7"/>
  </cols>
  <sheetData>
    <row r="1" spans="1:9" s="2" customFormat="1" ht="26" customHeight="1" x14ac:dyDescent="0.25">
      <c r="A1" s="1"/>
      <c r="B1" s="30"/>
      <c r="C1" s="67" t="s">
        <v>0</v>
      </c>
      <c r="D1" s="67"/>
      <c r="E1" s="67"/>
      <c r="F1" s="67"/>
      <c r="G1" s="67"/>
      <c r="H1" s="67"/>
      <c r="I1" s="1"/>
    </row>
    <row r="2" spans="1:9" ht="14.25" customHeight="1" x14ac:dyDescent="0.15">
      <c r="A2" s="3"/>
      <c r="B2" s="4"/>
      <c r="C2" s="5"/>
      <c r="D2" s="5"/>
      <c r="E2" s="5"/>
      <c r="F2" s="5"/>
      <c r="G2" s="5"/>
      <c r="H2" s="5"/>
      <c r="I2" s="6"/>
    </row>
    <row r="3" spans="1:9" x14ac:dyDescent="0.15">
      <c r="A3" s="3"/>
      <c r="B3" s="8"/>
      <c r="C3" s="9"/>
      <c r="D3" s="10"/>
      <c r="E3" s="29" t="s">
        <v>13</v>
      </c>
      <c r="F3" s="10"/>
      <c r="G3" s="10"/>
      <c r="H3" s="8"/>
      <c r="I3" s="6"/>
    </row>
    <row r="4" spans="1:9" x14ac:dyDescent="0.15">
      <c r="A4" s="3"/>
      <c r="B4" s="8"/>
      <c r="C4" s="29" t="s">
        <v>5</v>
      </c>
      <c r="D4" s="10"/>
      <c r="E4" s="31">
        <v>100000</v>
      </c>
      <c r="F4" s="11"/>
      <c r="G4" s="10"/>
      <c r="H4" s="8"/>
      <c r="I4" s="6"/>
    </row>
    <row r="5" spans="1:9" x14ac:dyDescent="0.15">
      <c r="A5" s="3"/>
      <c r="B5" s="8"/>
      <c r="C5" s="29" t="s">
        <v>6</v>
      </c>
      <c r="D5" s="10"/>
      <c r="E5" s="32">
        <v>9.9900000000000003E-2</v>
      </c>
      <c r="F5" s="10"/>
      <c r="G5" s="12"/>
      <c r="H5" s="13"/>
      <c r="I5" s="6"/>
    </row>
    <row r="6" spans="1:9" x14ac:dyDescent="0.15">
      <c r="A6" s="3"/>
      <c r="B6" s="8"/>
      <c r="C6" s="29" t="s">
        <v>7</v>
      </c>
      <c r="D6" s="10"/>
      <c r="E6" s="55">
        <v>30</v>
      </c>
      <c r="F6" s="10"/>
      <c r="G6" s="12"/>
      <c r="H6" s="13"/>
      <c r="I6" s="6"/>
    </row>
    <row r="7" spans="1:9" x14ac:dyDescent="0.15">
      <c r="A7" s="3"/>
      <c r="B7" s="8"/>
      <c r="C7" s="29" t="s">
        <v>8</v>
      </c>
      <c r="D7" s="10"/>
      <c r="E7" s="33">
        <v>40756</v>
      </c>
      <c r="F7" s="10"/>
      <c r="G7" s="12"/>
      <c r="H7" s="13"/>
      <c r="I7" s="6"/>
    </row>
    <row r="8" spans="1:9" x14ac:dyDescent="0.15">
      <c r="A8" s="3"/>
      <c r="B8" s="8"/>
      <c r="C8" s="29"/>
      <c r="D8" s="10"/>
      <c r="E8" s="14"/>
      <c r="F8" s="10"/>
      <c r="G8" s="12"/>
      <c r="H8" s="13"/>
      <c r="I8" s="6"/>
    </row>
    <row r="9" spans="1:9" x14ac:dyDescent="0.15">
      <c r="A9" s="3"/>
      <c r="B9" s="8"/>
      <c r="C9" s="29" t="s">
        <v>9</v>
      </c>
      <c r="D9" s="10"/>
      <c r="E9" s="34">
        <f>IF(Values_Entered,Monthly_Payment,"")</f>
        <v>876.83269356024789</v>
      </c>
      <c r="F9" s="11"/>
      <c r="G9" s="12"/>
      <c r="H9" s="13"/>
      <c r="I9" s="6"/>
    </row>
    <row r="10" spans="1:9" x14ac:dyDescent="0.15">
      <c r="A10" s="3"/>
      <c r="B10" s="8"/>
      <c r="C10" s="29" t="s">
        <v>10</v>
      </c>
      <c r="D10" s="10"/>
      <c r="E10" s="35">
        <v>360</v>
      </c>
      <c r="F10" s="10"/>
      <c r="G10" s="12"/>
      <c r="H10" s="13"/>
      <c r="I10" s="6"/>
    </row>
    <row r="11" spans="1:9" x14ac:dyDescent="0.15">
      <c r="A11" s="3"/>
      <c r="B11" s="8"/>
      <c r="C11" s="29" t="s">
        <v>11</v>
      </c>
      <c r="D11" s="10"/>
      <c r="E11" s="34">
        <f>IF(Values_Entered,Total_Cost-Loan_Amount,"")</f>
        <v>215659.76968168921</v>
      </c>
      <c r="F11" s="10"/>
      <c r="G11" s="12"/>
      <c r="H11" s="13"/>
      <c r="I11" s="6"/>
    </row>
    <row r="12" spans="1:9" x14ac:dyDescent="0.15">
      <c r="A12" s="3"/>
      <c r="B12" s="8"/>
      <c r="C12" s="29" t="s">
        <v>12</v>
      </c>
      <c r="D12" s="10"/>
      <c r="E12" s="34">
        <f>IF(Values_Entered,Monthly_Payment*Number_of_Payments,"")</f>
        <v>315659.76968168921</v>
      </c>
      <c r="F12" s="10"/>
      <c r="G12" s="10"/>
      <c r="H12" s="8"/>
      <c r="I12" s="6"/>
    </row>
    <row r="13" spans="1:9" x14ac:dyDescent="0.15">
      <c r="A13" s="3"/>
      <c r="B13" s="8"/>
      <c r="C13" s="9"/>
      <c r="D13" s="10"/>
      <c r="E13" s="14"/>
      <c r="F13" s="10"/>
      <c r="G13" s="10"/>
      <c r="H13" s="8"/>
      <c r="I13" s="6"/>
    </row>
    <row r="14" spans="1:9" x14ac:dyDescent="0.15">
      <c r="A14" s="11"/>
      <c r="B14" s="10"/>
      <c r="C14" s="9"/>
      <c r="D14" s="10"/>
      <c r="E14" s="14"/>
      <c r="F14" s="10"/>
      <c r="G14" s="10"/>
      <c r="H14" s="10"/>
    </row>
    <row r="15" spans="1:9" s="16" customFormat="1" ht="29.25" customHeight="1" x14ac:dyDescent="0.15">
      <c r="A15" s="15"/>
      <c r="B15" s="36" t="s">
        <v>1</v>
      </c>
      <c r="C15" s="36" t="s">
        <v>14</v>
      </c>
      <c r="D15" s="36" t="s">
        <v>15</v>
      </c>
      <c r="E15" s="36" t="s">
        <v>4</v>
      </c>
      <c r="F15" s="36" t="s">
        <v>2</v>
      </c>
      <c r="G15" s="36" t="s">
        <v>3</v>
      </c>
      <c r="H15" s="36" t="s">
        <v>16</v>
      </c>
    </row>
    <row r="16" spans="1:9" s="16" customFormat="1" x14ac:dyDescent="0.15">
      <c r="A16" s="15"/>
      <c r="B16" s="17">
        <f>IF(Loan_Not_Paid*Values_Entered,Payment_Number,"")</f>
        <v>1</v>
      </c>
      <c r="C16" s="18">
        <f t="shared" ref="C16:C79" si="0">IF(Loan_Not_Paid*Values_Entered,Payment_Date,"")</f>
        <v>40787</v>
      </c>
      <c r="D16" s="19">
        <f t="shared" ref="D16:D79" si="1">IF(Loan_Not_Paid*Values_Entered,Beginning_Balance,"")</f>
        <v>100000</v>
      </c>
      <c r="E16" s="19">
        <f t="shared" ref="E16:E79" si="2">IF(Loan_Not_Paid*Values_Entered,Monthly_Payment,"")</f>
        <v>876.83269356024789</v>
      </c>
      <c r="F16" s="19">
        <f t="shared" ref="F16:F79" si="3">IF(Loan_Not_Paid*Values_Entered,Principal,"")</f>
        <v>44.332693560247812</v>
      </c>
      <c r="G16" s="19">
        <f t="shared" ref="G16:G79" si="4">IF(Loan_Not_Paid*Values_Entered,Interest,"")</f>
        <v>832.50000000000011</v>
      </c>
      <c r="H16" s="19">
        <f t="shared" ref="H16:H79" si="5">IF(Loan_Not_Paid*Values_Entered,Ending_Balance,"")</f>
        <v>99955.667306439747</v>
      </c>
    </row>
    <row r="17" spans="1:8" s="16" customFormat="1" x14ac:dyDescent="0.15">
      <c r="A17" s="15"/>
      <c r="B17" s="17">
        <f t="shared" ref="B17:B80" si="6">IF(Loan_Not_Paid*Values_Entered,Payment_Number,"")</f>
        <v>2</v>
      </c>
      <c r="C17" s="18">
        <f t="shared" si="0"/>
        <v>40817</v>
      </c>
      <c r="D17" s="19">
        <f t="shared" si="1"/>
        <v>99955.667306439747</v>
      </c>
      <c r="E17" s="19">
        <f t="shared" si="2"/>
        <v>876.83269356024789</v>
      </c>
      <c r="F17" s="19">
        <f t="shared" si="3"/>
        <v>44.70176323413687</v>
      </c>
      <c r="G17" s="19">
        <f t="shared" si="4"/>
        <v>832.13093032611107</v>
      </c>
      <c r="H17" s="19">
        <f t="shared" si="5"/>
        <v>99910.965543205602</v>
      </c>
    </row>
    <row r="18" spans="1:8" s="16" customFormat="1" x14ac:dyDescent="0.15">
      <c r="A18" s="15"/>
      <c r="B18" s="17">
        <f t="shared" si="6"/>
        <v>3</v>
      </c>
      <c r="C18" s="18">
        <f t="shared" si="0"/>
        <v>40848</v>
      </c>
      <c r="D18" s="19">
        <f t="shared" si="1"/>
        <v>99910.965543205602</v>
      </c>
      <c r="E18" s="19">
        <f t="shared" si="2"/>
        <v>876.83269356024789</v>
      </c>
      <c r="F18" s="19">
        <f t="shared" si="3"/>
        <v>45.07390541306107</v>
      </c>
      <c r="G18" s="19">
        <f t="shared" si="4"/>
        <v>831.75878814718692</v>
      </c>
      <c r="H18" s="19">
        <f t="shared" si="5"/>
        <v>99865.891637792563</v>
      </c>
    </row>
    <row r="19" spans="1:8" s="16" customFormat="1" x14ac:dyDescent="0.15">
      <c r="A19" s="15"/>
      <c r="B19" s="17">
        <f t="shared" si="6"/>
        <v>4</v>
      </c>
      <c r="C19" s="18">
        <f t="shared" si="0"/>
        <v>40878</v>
      </c>
      <c r="D19" s="19">
        <f t="shared" si="1"/>
        <v>99865.891637792563</v>
      </c>
      <c r="E19" s="19">
        <f t="shared" si="2"/>
        <v>876.83269356024789</v>
      </c>
      <c r="F19" s="19">
        <f t="shared" si="3"/>
        <v>45.449145675624813</v>
      </c>
      <c r="G19" s="19">
        <f t="shared" si="4"/>
        <v>831.383547884623</v>
      </c>
      <c r="H19" s="19">
        <f t="shared" si="5"/>
        <v>99820.442492116927</v>
      </c>
    </row>
    <row r="20" spans="1:8" s="16" customFormat="1" x14ac:dyDescent="0.15">
      <c r="A20" s="15"/>
      <c r="B20" s="17">
        <f t="shared" si="6"/>
        <v>5</v>
      </c>
      <c r="C20" s="18">
        <f t="shared" si="0"/>
        <v>40909</v>
      </c>
      <c r="D20" s="19">
        <f t="shared" si="1"/>
        <v>99820.442492116927</v>
      </c>
      <c r="E20" s="19">
        <f t="shared" si="2"/>
        <v>876.83269356024789</v>
      </c>
      <c r="F20" s="19">
        <f t="shared" si="3"/>
        <v>45.827509813374377</v>
      </c>
      <c r="G20" s="19">
        <f t="shared" si="4"/>
        <v>831.00518374687363</v>
      </c>
      <c r="H20" s="19">
        <f t="shared" si="5"/>
        <v>99774.614982303567</v>
      </c>
    </row>
    <row r="21" spans="1:8" s="16" customFormat="1" x14ac:dyDescent="0.15">
      <c r="A21" s="15"/>
      <c r="B21" s="17">
        <f t="shared" si="6"/>
        <v>6</v>
      </c>
      <c r="C21" s="18">
        <f t="shared" si="0"/>
        <v>40940</v>
      </c>
      <c r="D21" s="19">
        <f t="shared" si="1"/>
        <v>99774.614982303567</v>
      </c>
      <c r="E21" s="19">
        <f t="shared" si="2"/>
        <v>876.83269356024789</v>
      </c>
      <c r="F21" s="19">
        <f t="shared" si="3"/>
        <v>46.209023832570729</v>
      </c>
      <c r="G21" s="19">
        <f t="shared" si="4"/>
        <v>830.62366972767711</v>
      </c>
      <c r="H21" s="19">
        <f t="shared" si="5"/>
        <v>99728.405958470976</v>
      </c>
    </row>
    <row r="22" spans="1:8" x14ac:dyDescent="0.15">
      <c r="A22" s="11"/>
      <c r="B22" s="17">
        <f t="shared" si="6"/>
        <v>7</v>
      </c>
      <c r="C22" s="18">
        <f t="shared" si="0"/>
        <v>40969</v>
      </c>
      <c r="D22" s="19">
        <f t="shared" si="1"/>
        <v>99728.405958470976</v>
      </c>
      <c r="E22" s="19">
        <f t="shared" si="2"/>
        <v>876.83269356024789</v>
      </c>
      <c r="F22" s="19">
        <f t="shared" si="3"/>
        <v>46.593713955976867</v>
      </c>
      <c r="G22" s="19">
        <f t="shared" si="4"/>
        <v>830.23897960427109</v>
      </c>
      <c r="H22" s="19">
        <f t="shared" si="5"/>
        <v>99681.812244515022</v>
      </c>
    </row>
    <row r="23" spans="1:8" x14ac:dyDescent="0.15">
      <c r="A23" s="11"/>
      <c r="B23" s="17">
        <f t="shared" si="6"/>
        <v>8</v>
      </c>
      <c r="C23" s="18">
        <f t="shared" si="0"/>
        <v>41000</v>
      </c>
      <c r="D23" s="19">
        <f t="shared" si="1"/>
        <v>99681.812244515022</v>
      </c>
      <c r="E23" s="19">
        <f t="shared" si="2"/>
        <v>876.83269356024789</v>
      </c>
      <c r="F23" s="19">
        <f t="shared" si="3"/>
        <v>46.981606624660387</v>
      </c>
      <c r="G23" s="19">
        <f t="shared" si="4"/>
        <v>829.85108693558755</v>
      </c>
      <c r="H23" s="19">
        <f t="shared" si="5"/>
        <v>99634.830637890351</v>
      </c>
    </row>
    <row r="24" spans="1:8" x14ac:dyDescent="0.15">
      <c r="A24" s="11"/>
      <c r="B24" s="17">
        <f t="shared" si="6"/>
        <v>9</v>
      </c>
      <c r="C24" s="18">
        <f t="shared" si="0"/>
        <v>41030</v>
      </c>
      <c r="D24" s="19">
        <f t="shared" si="1"/>
        <v>99634.830637890351</v>
      </c>
      <c r="E24" s="19">
        <f t="shared" si="2"/>
        <v>876.83269356024789</v>
      </c>
      <c r="F24" s="19">
        <f t="shared" si="3"/>
        <v>47.37272849981067</v>
      </c>
      <c r="G24" s="19">
        <f t="shared" si="4"/>
        <v>829.4599650604373</v>
      </c>
      <c r="H24" s="19">
        <f t="shared" si="5"/>
        <v>99587.457909390534</v>
      </c>
    </row>
    <row r="25" spans="1:8" x14ac:dyDescent="0.15">
      <c r="A25" s="11"/>
      <c r="B25" s="17">
        <f t="shared" si="6"/>
        <v>10</v>
      </c>
      <c r="C25" s="18">
        <f t="shared" si="0"/>
        <v>41061</v>
      </c>
      <c r="D25" s="19">
        <f t="shared" si="1"/>
        <v>99587.457909390534</v>
      </c>
      <c r="E25" s="19">
        <f t="shared" si="2"/>
        <v>876.83269356024789</v>
      </c>
      <c r="F25" s="19">
        <f t="shared" si="3"/>
        <v>47.767106464571604</v>
      </c>
      <c r="G25" s="19">
        <f t="shared" si="4"/>
        <v>829.06558709567628</v>
      </c>
      <c r="H25" s="19">
        <f t="shared" si="5"/>
        <v>99539.690802925965</v>
      </c>
    </row>
    <row r="26" spans="1:8" x14ac:dyDescent="0.15">
      <c r="A26" s="11"/>
      <c r="B26" s="17">
        <f t="shared" si="6"/>
        <v>11</v>
      </c>
      <c r="C26" s="18">
        <f t="shared" si="0"/>
        <v>41091</v>
      </c>
      <c r="D26" s="19">
        <f t="shared" si="1"/>
        <v>99539.690802925965</v>
      </c>
      <c r="E26" s="19">
        <f t="shared" si="2"/>
        <v>876.83269356024789</v>
      </c>
      <c r="F26" s="19">
        <f t="shared" si="3"/>
        <v>48.164767625889148</v>
      </c>
      <c r="G26" s="19">
        <f t="shared" si="4"/>
        <v>828.66792593435878</v>
      </c>
      <c r="H26" s="19">
        <f t="shared" si="5"/>
        <v>99491.526035300078</v>
      </c>
    </row>
    <row r="27" spans="1:8" x14ac:dyDescent="0.15">
      <c r="A27" s="11"/>
      <c r="B27" s="17">
        <f t="shared" si="6"/>
        <v>12</v>
      </c>
      <c r="C27" s="18">
        <f t="shared" si="0"/>
        <v>41122</v>
      </c>
      <c r="D27" s="19">
        <f t="shared" si="1"/>
        <v>99491.526035300078</v>
      </c>
      <c r="E27" s="19">
        <f t="shared" si="2"/>
        <v>876.83269356024789</v>
      </c>
      <c r="F27" s="19">
        <f t="shared" si="3"/>
        <v>48.565739316374689</v>
      </c>
      <c r="G27" s="19">
        <f t="shared" si="4"/>
        <v>828.26695424387322</v>
      </c>
      <c r="H27" s="19">
        <f t="shared" si="5"/>
        <v>99442.960295983692</v>
      </c>
    </row>
    <row r="28" spans="1:8" x14ac:dyDescent="0.15">
      <c r="A28" s="11"/>
      <c r="B28" s="17">
        <f t="shared" si="6"/>
        <v>13</v>
      </c>
      <c r="C28" s="18">
        <f t="shared" si="0"/>
        <v>41153</v>
      </c>
      <c r="D28" s="19">
        <f t="shared" si="1"/>
        <v>99442.960295983692</v>
      </c>
      <c r="E28" s="19">
        <f t="shared" si="2"/>
        <v>876.83269356024789</v>
      </c>
      <c r="F28" s="19">
        <f t="shared" si="3"/>
        <v>48.970049096183494</v>
      </c>
      <c r="G28" s="19">
        <f t="shared" si="4"/>
        <v>827.86264446406449</v>
      </c>
      <c r="H28" s="19">
        <f t="shared" si="5"/>
        <v>99393.990246887523</v>
      </c>
    </row>
    <row r="29" spans="1:8" x14ac:dyDescent="0.15">
      <c r="A29" s="11"/>
      <c r="B29" s="17">
        <f t="shared" si="6"/>
        <v>14</v>
      </c>
      <c r="C29" s="18">
        <f t="shared" si="0"/>
        <v>41183</v>
      </c>
      <c r="D29" s="19">
        <f t="shared" si="1"/>
        <v>99393.990246887523</v>
      </c>
      <c r="E29" s="19">
        <f t="shared" si="2"/>
        <v>876.83269356024789</v>
      </c>
      <c r="F29" s="19">
        <f t="shared" si="3"/>
        <v>49.377724754909238</v>
      </c>
      <c r="G29" s="19">
        <f t="shared" si="4"/>
        <v>827.45496880533869</v>
      </c>
      <c r="H29" s="19">
        <f t="shared" si="5"/>
        <v>99344.612522132607</v>
      </c>
    </row>
    <row r="30" spans="1:8" x14ac:dyDescent="0.15">
      <c r="A30" s="11"/>
      <c r="B30" s="17">
        <f t="shared" si="6"/>
        <v>15</v>
      </c>
      <c r="C30" s="18">
        <f t="shared" si="0"/>
        <v>41214</v>
      </c>
      <c r="D30" s="19">
        <f t="shared" si="1"/>
        <v>99344.612522132607</v>
      </c>
      <c r="E30" s="19">
        <f t="shared" si="2"/>
        <v>876.83269356024789</v>
      </c>
      <c r="F30" s="19">
        <f t="shared" si="3"/>
        <v>49.788794313493845</v>
      </c>
      <c r="G30" s="19">
        <f t="shared" si="4"/>
        <v>827.04389924675411</v>
      </c>
      <c r="H30" s="19">
        <f t="shared" si="5"/>
        <v>99294.823727819123</v>
      </c>
    </row>
    <row r="31" spans="1:8" x14ac:dyDescent="0.15">
      <c r="A31" s="11"/>
      <c r="B31" s="17">
        <f t="shared" si="6"/>
        <v>16</v>
      </c>
      <c r="C31" s="18">
        <f t="shared" si="0"/>
        <v>41244</v>
      </c>
      <c r="D31" s="19">
        <f t="shared" si="1"/>
        <v>99294.823727819123</v>
      </c>
      <c r="E31" s="19">
        <f t="shared" si="2"/>
        <v>876.83269356024789</v>
      </c>
      <c r="F31" s="19">
        <f t="shared" si="3"/>
        <v>50.203286026153691</v>
      </c>
      <c r="G31" s="19">
        <f t="shared" si="4"/>
        <v>826.6294075340943</v>
      </c>
      <c r="H31" s="19">
        <f t="shared" si="5"/>
        <v>99244.620441792969</v>
      </c>
    </row>
    <row r="32" spans="1:8" x14ac:dyDescent="0.15">
      <c r="A32" s="11"/>
      <c r="B32" s="17">
        <f t="shared" si="6"/>
        <v>17</v>
      </c>
      <c r="C32" s="18">
        <f t="shared" si="0"/>
        <v>41275</v>
      </c>
      <c r="D32" s="19">
        <f t="shared" si="1"/>
        <v>99244.620441792969</v>
      </c>
      <c r="E32" s="19">
        <f t="shared" si="2"/>
        <v>876.83269356024789</v>
      </c>
      <c r="F32" s="19">
        <f t="shared" si="3"/>
        <v>50.621228382321426</v>
      </c>
      <c r="G32" s="19">
        <f t="shared" si="4"/>
        <v>826.21146517792658</v>
      </c>
      <c r="H32" s="19">
        <f t="shared" si="5"/>
        <v>99193.999213410643</v>
      </c>
    </row>
    <row r="33" spans="1:8" x14ac:dyDescent="0.15">
      <c r="A33" s="11"/>
      <c r="B33" s="17">
        <f t="shared" si="6"/>
        <v>18</v>
      </c>
      <c r="C33" s="18">
        <f t="shared" si="0"/>
        <v>41306</v>
      </c>
      <c r="D33" s="19">
        <f t="shared" si="1"/>
        <v>99193.999213410643</v>
      </c>
      <c r="E33" s="19">
        <f t="shared" si="2"/>
        <v>876.83269356024789</v>
      </c>
      <c r="F33" s="19">
        <f t="shared" si="3"/>
        <v>51.042650108604242</v>
      </c>
      <c r="G33" s="19">
        <f t="shared" si="4"/>
        <v>825.79004345164367</v>
      </c>
      <c r="H33" s="19">
        <f t="shared" si="5"/>
        <v>99142.956563302039</v>
      </c>
    </row>
    <row r="34" spans="1:8" x14ac:dyDescent="0.15">
      <c r="A34" s="11"/>
      <c r="B34" s="17">
        <f t="shared" si="6"/>
        <v>19</v>
      </c>
      <c r="C34" s="18">
        <f t="shared" si="0"/>
        <v>41334</v>
      </c>
      <c r="D34" s="19">
        <f t="shared" si="1"/>
        <v>99142.956563302039</v>
      </c>
      <c r="E34" s="19">
        <f t="shared" si="2"/>
        <v>876.83269356024789</v>
      </c>
      <c r="F34" s="19">
        <f t="shared" si="3"/>
        <v>51.467580170758382</v>
      </c>
      <c r="G34" s="19">
        <f t="shared" si="4"/>
        <v>825.36511338948958</v>
      </c>
      <c r="H34" s="19">
        <f t="shared" si="5"/>
        <v>99091.488983131276</v>
      </c>
    </row>
    <row r="35" spans="1:8" x14ac:dyDescent="0.15">
      <c r="A35" s="11"/>
      <c r="B35" s="17">
        <f t="shared" si="6"/>
        <v>20</v>
      </c>
      <c r="C35" s="18">
        <f t="shared" si="0"/>
        <v>41365</v>
      </c>
      <c r="D35" s="19">
        <f t="shared" si="1"/>
        <v>99091.488983131276</v>
      </c>
      <c r="E35" s="19">
        <f t="shared" si="2"/>
        <v>876.83269356024789</v>
      </c>
      <c r="F35" s="19">
        <f t="shared" si="3"/>
        <v>51.896047775679939</v>
      </c>
      <c r="G35" s="19">
        <f t="shared" si="4"/>
        <v>824.93664578456799</v>
      </c>
      <c r="H35" s="19">
        <f t="shared" si="5"/>
        <v>99039.592935355598</v>
      </c>
    </row>
    <row r="36" spans="1:8" x14ac:dyDescent="0.15">
      <c r="A36" s="11"/>
      <c r="B36" s="17">
        <f t="shared" si="6"/>
        <v>21</v>
      </c>
      <c r="C36" s="18">
        <f t="shared" si="0"/>
        <v>41395</v>
      </c>
      <c r="D36" s="19">
        <f t="shared" si="1"/>
        <v>99039.592935355598</v>
      </c>
      <c r="E36" s="19">
        <f t="shared" si="2"/>
        <v>876.83269356024789</v>
      </c>
      <c r="F36" s="19">
        <f t="shared" si="3"/>
        <v>52.328082373412478</v>
      </c>
      <c r="G36" s="19">
        <f t="shared" si="4"/>
        <v>824.5046111868354</v>
      </c>
      <c r="H36" s="19">
        <f t="shared" si="5"/>
        <v>98987.264852982189</v>
      </c>
    </row>
    <row r="37" spans="1:8" x14ac:dyDescent="0.15">
      <c r="A37" s="11"/>
      <c r="B37" s="17">
        <f t="shared" si="6"/>
        <v>22</v>
      </c>
      <c r="C37" s="18">
        <f t="shared" si="0"/>
        <v>41426</v>
      </c>
      <c r="D37" s="19">
        <f t="shared" si="1"/>
        <v>98987.264852982189</v>
      </c>
      <c r="E37" s="19">
        <f t="shared" si="2"/>
        <v>876.83269356024789</v>
      </c>
      <c r="F37" s="19">
        <f t="shared" si="3"/>
        <v>52.763713659171124</v>
      </c>
      <c r="G37" s="19">
        <f t="shared" si="4"/>
        <v>824.06897990107689</v>
      </c>
      <c r="H37" s="19">
        <f t="shared" si="5"/>
        <v>98934.501139323023</v>
      </c>
    </row>
    <row r="38" spans="1:8" x14ac:dyDescent="0.15">
      <c r="A38" s="11"/>
      <c r="B38" s="17">
        <f t="shared" si="6"/>
        <v>23</v>
      </c>
      <c r="C38" s="18">
        <f t="shared" si="0"/>
        <v>41456</v>
      </c>
      <c r="D38" s="19">
        <f t="shared" si="1"/>
        <v>98934.501139323023</v>
      </c>
      <c r="E38" s="19">
        <f t="shared" si="2"/>
        <v>876.83269356024789</v>
      </c>
      <c r="F38" s="19">
        <f t="shared" si="3"/>
        <v>53.202971575383735</v>
      </c>
      <c r="G38" s="19">
        <f t="shared" si="4"/>
        <v>823.6297219848642</v>
      </c>
      <c r="H38" s="19">
        <f t="shared" si="5"/>
        <v>98881.298167747635</v>
      </c>
    </row>
    <row r="39" spans="1:8" x14ac:dyDescent="0.15">
      <c r="A39" s="11"/>
      <c r="B39" s="17">
        <f t="shared" si="6"/>
        <v>24</v>
      </c>
      <c r="C39" s="18">
        <f t="shared" si="0"/>
        <v>41487</v>
      </c>
      <c r="D39" s="19">
        <f t="shared" si="1"/>
        <v>98881.298167747635</v>
      </c>
      <c r="E39" s="19">
        <f t="shared" si="2"/>
        <v>876.83269356024789</v>
      </c>
      <c r="F39" s="19">
        <f t="shared" si="3"/>
        <v>53.645886313748797</v>
      </c>
      <c r="G39" s="19">
        <f t="shared" si="4"/>
        <v>823.18680724649914</v>
      </c>
      <c r="H39" s="19">
        <f t="shared" si="5"/>
        <v>98827.652281433882</v>
      </c>
    </row>
    <row r="40" spans="1:8" x14ac:dyDescent="0.15">
      <c r="A40" s="11"/>
      <c r="B40" s="17">
        <f t="shared" si="6"/>
        <v>25</v>
      </c>
      <c r="C40" s="18">
        <f t="shared" si="0"/>
        <v>41518</v>
      </c>
      <c r="D40" s="19">
        <f t="shared" si="1"/>
        <v>98827.652281433882</v>
      </c>
      <c r="E40" s="19">
        <f t="shared" si="2"/>
        <v>876.83269356024789</v>
      </c>
      <c r="F40" s="19">
        <f t="shared" si="3"/>
        <v>54.09248831731076</v>
      </c>
      <c r="G40" s="19">
        <f t="shared" si="4"/>
        <v>822.74020524293712</v>
      </c>
      <c r="H40" s="19">
        <f t="shared" si="5"/>
        <v>98773.559793116568</v>
      </c>
    </row>
    <row r="41" spans="1:8" x14ac:dyDescent="0.15">
      <c r="A41" s="11"/>
      <c r="B41" s="17">
        <f t="shared" si="6"/>
        <v>26</v>
      </c>
      <c r="C41" s="18">
        <f t="shared" si="0"/>
        <v>41548</v>
      </c>
      <c r="D41" s="19">
        <f t="shared" si="1"/>
        <v>98773.559793116568</v>
      </c>
      <c r="E41" s="19">
        <f t="shared" si="2"/>
        <v>876.83269356024789</v>
      </c>
      <c r="F41" s="19">
        <f t="shared" si="3"/>
        <v>54.542808282552357</v>
      </c>
      <c r="G41" s="19">
        <f t="shared" si="4"/>
        <v>822.28988527769559</v>
      </c>
      <c r="H41" s="19">
        <f t="shared" si="5"/>
        <v>98719.016984834016</v>
      </c>
    </row>
    <row r="42" spans="1:8" x14ac:dyDescent="0.15">
      <c r="A42" s="11"/>
      <c r="B42" s="17">
        <f t="shared" si="6"/>
        <v>27</v>
      </c>
      <c r="C42" s="18">
        <f t="shared" si="0"/>
        <v>41579</v>
      </c>
      <c r="D42" s="19">
        <f t="shared" si="1"/>
        <v>98719.016984834016</v>
      </c>
      <c r="E42" s="19">
        <f t="shared" si="2"/>
        <v>876.83269356024789</v>
      </c>
      <c r="F42" s="19">
        <f t="shared" si="3"/>
        <v>54.996877161504614</v>
      </c>
      <c r="G42" s="19">
        <f t="shared" si="4"/>
        <v>821.83581639874342</v>
      </c>
      <c r="H42" s="19">
        <f t="shared" si="5"/>
        <v>98664.020107672521</v>
      </c>
    </row>
    <row r="43" spans="1:8" x14ac:dyDescent="0.15">
      <c r="A43" s="11"/>
      <c r="B43" s="17">
        <f t="shared" si="6"/>
        <v>28</v>
      </c>
      <c r="C43" s="18">
        <f t="shared" si="0"/>
        <v>41609</v>
      </c>
      <c r="D43" s="19">
        <f t="shared" si="1"/>
        <v>98664.020107672521</v>
      </c>
      <c r="E43" s="19">
        <f t="shared" si="2"/>
        <v>876.83269356024789</v>
      </c>
      <c r="F43" s="19">
        <f t="shared" si="3"/>
        <v>55.454726163874142</v>
      </c>
      <c r="G43" s="19">
        <f t="shared" si="4"/>
        <v>821.37796739637383</v>
      </c>
      <c r="H43" s="19">
        <f t="shared" si="5"/>
        <v>98608.565381508655</v>
      </c>
    </row>
    <row r="44" spans="1:8" x14ac:dyDescent="0.15">
      <c r="A44" s="11"/>
      <c r="B44" s="17">
        <f t="shared" si="6"/>
        <v>29</v>
      </c>
      <c r="C44" s="18">
        <f t="shared" si="0"/>
        <v>41640</v>
      </c>
      <c r="D44" s="19">
        <f t="shared" si="1"/>
        <v>98608.565381508655</v>
      </c>
      <c r="E44" s="19">
        <f t="shared" si="2"/>
        <v>876.83269356024789</v>
      </c>
      <c r="F44" s="19">
        <f t="shared" si="3"/>
        <v>55.916386759188406</v>
      </c>
      <c r="G44" s="19">
        <f t="shared" si="4"/>
        <v>820.91630680105959</v>
      </c>
      <c r="H44" s="19">
        <f t="shared" si="5"/>
        <v>98552.648994749456</v>
      </c>
    </row>
    <row r="45" spans="1:8" x14ac:dyDescent="0.15">
      <c r="A45" s="11"/>
      <c r="B45" s="17">
        <f t="shared" si="6"/>
        <v>30</v>
      </c>
      <c r="C45" s="18">
        <f t="shared" si="0"/>
        <v>41671</v>
      </c>
      <c r="D45" s="19">
        <f t="shared" si="1"/>
        <v>98552.648994749456</v>
      </c>
      <c r="E45" s="19">
        <f t="shared" si="2"/>
        <v>876.83269356024789</v>
      </c>
      <c r="F45" s="19">
        <f t="shared" si="3"/>
        <v>56.381890678958648</v>
      </c>
      <c r="G45" s="19">
        <f t="shared" si="4"/>
        <v>820.45080288128929</v>
      </c>
      <c r="H45" s="19">
        <f t="shared" si="5"/>
        <v>98496.267104070503</v>
      </c>
    </row>
    <row r="46" spans="1:8" x14ac:dyDescent="0.15">
      <c r="A46" s="11"/>
      <c r="B46" s="17">
        <f t="shared" si="6"/>
        <v>31</v>
      </c>
      <c r="C46" s="18">
        <f t="shared" si="0"/>
        <v>41699</v>
      </c>
      <c r="D46" s="19">
        <f t="shared" si="1"/>
        <v>98496.267104070503</v>
      </c>
      <c r="E46" s="19">
        <f t="shared" si="2"/>
        <v>876.83269356024789</v>
      </c>
      <c r="F46" s="19">
        <f t="shared" si="3"/>
        <v>56.851269918860972</v>
      </c>
      <c r="G46" s="19">
        <f t="shared" si="4"/>
        <v>819.98142364138687</v>
      </c>
      <c r="H46" s="19">
        <f t="shared" si="5"/>
        <v>98439.41583415163</v>
      </c>
    </row>
    <row r="47" spans="1:8" x14ac:dyDescent="0.15">
      <c r="A47" s="11"/>
      <c r="B47" s="17">
        <f t="shared" si="6"/>
        <v>32</v>
      </c>
      <c r="C47" s="18">
        <f t="shared" si="0"/>
        <v>41730</v>
      </c>
      <c r="D47" s="19">
        <f t="shared" si="1"/>
        <v>98439.41583415163</v>
      </c>
      <c r="E47" s="19">
        <f t="shared" si="2"/>
        <v>876.83269356024789</v>
      </c>
      <c r="F47" s="19">
        <f t="shared" si="3"/>
        <v>57.324556740935499</v>
      </c>
      <c r="G47" s="19">
        <f t="shared" si="4"/>
        <v>819.50813681931243</v>
      </c>
      <c r="H47" s="19">
        <f t="shared" si="5"/>
        <v>98382.091277410713</v>
      </c>
    </row>
    <row r="48" spans="1:8" x14ac:dyDescent="0.15">
      <c r="A48" s="11"/>
      <c r="B48" s="17">
        <f t="shared" si="6"/>
        <v>33</v>
      </c>
      <c r="C48" s="18">
        <f t="shared" si="0"/>
        <v>41760</v>
      </c>
      <c r="D48" s="19">
        <f t="shared" si="1"/>
        <v>98382.091277410713</v>
      </c>
      <c r="E48" s="19">
        <f t="shared" si="2"/>
        <v>876.83269356024789</v>
      </c>
      <c r="F48" s="19">
        <f t="shared" si="3"/>
        <v>57.801783675803769</v>
      </c>
      <c r="G48" s="19">
        <f t="shared" si="4"/>
        <v>819.03090988444421</v>
      </c>
      <c r="H48" s="19">
        <f t="shared" si="5"/>
        <v>98324.289493734905</v>
      </c>
    </row>
    <row r="49" spans="1:8" x14ac:dyDescent="0.15">
      <c r="A49" s="11"/>
      <c r="B49" s="17">
        <f t="shared" si="6"/>
        <v>34</v>
      </c>
      <c r="C49" s="18">
        <f t="shared" si="0"/>
        <v>41791</v>
      </c>
      <c r="D49" s="19">
        <f t="shared" si="1"/>
        <v>98324.289493734905</v>
      </c>
      <c r="E49" s="19">
        <f t="shared" si="2"/>
        <v>876.83269356024789</v>
      </c>
      <c r="F49" s="19">
        <f t="shared" si="3"/>
        <v>58.28298352490485</v>
      </c>
      <c r="G49" s="19">
        <f t="shared" si="4"/>
        <v>818.54971003534308</v>
      </c>
      <c r="H49" s="19">
        <f t="shared" si="5"/>
        <v>98266.006510209991</v>
      </c>
    </row>
    <row r="50" spans="1:8" x14ac:dyDescent="0.15">
      <c r="A50" s="11"/>
      <c r="B50" s="17">
        <f t="shared" si="6"/>
        <v>35</v>
      </c>
      <c r="C50" s="18">
        <f t="shared" si="0"/>
        <v>41821</v>
      </c>
      <c r="D50" s="19">
        <f t="shared" si="1"/>
        <v>98266.006510209991</v>
      </c>
      <c r="E50" s="19">
        <f t="shared" si="2"/>
        <v>876.83269356024789</v>
      </c>
      <c r="F50" s="19">
        <f t="shared" si="3"/>
        <v>58.768189362749666</v>
      </c>
      <c r="G50" s="19">
        <f t="shared" si="4"/>
        <v>818.0645041974982</v>
      </c>
      <c r="H50" s="19">
        <f t="shared" si="5"/>
        <v>98207.238320847246</v>
      </c>
    </row>
    <row r="51" spans="1:8" x14ac:dyDescent="0.15">
      <c r="A51" s="11"/>
      <c r="B51" s="17">
        <f t="shared" si="6"/>
        <v>36</v>
      </c>
      <c r="C51" s="18">
        <f t="shared" si="0"/>
        <v>41852</v>
      </c>
      <c r="D51" s="19">
        <f t="shared" si="1"/>
        <v>98207.238320847246</v>
      </c>
      <c r="E51" s="19">
        <f t="shared" si="2"/>
        <v>876.83269356024789</v>
      </c>
      <c r="F51" s="19">
        <f t="shared" si="3"/>
        <v>59.25743453919457</v>
      </c>
      <c r="G51" s="19">
        <f t="shared" si="4"/>
        <v>817.5752590210534</v>
      </c>
      <c r="H51" s="19">
        <f t="shared" si="5"/>
        <v>98147.980886308054</v>
      </c>
    </row>
    <row r="52" spans="1:8" x14ac:dyDescent="0.15">
      <c r="A52" s="11"/>
      <c r="B52" s="17">
        <f t="shared" si="6"/>
        <v>37</v>
      </c>
      <c r="C52" s="18">
        <f t="shared" si="0"/>
        <v>41883</v>
      </c>
      <c r="D52" s="19">
        <f t="shared" si="1"/>
        <v>98147.980886308054</v>
      </c>
      <c r="E52" s="19">
        <f t="shared" si="2"/>
        <v>876.83269356024789</v>
      </c>
      <c r="F52" s="19">
        <f t="shared" si="3"/>
        <v>59.750752681733353</v>
      </c>
      <c r="G52" s="19">
        <f t="shared" si="4"/>
        <v>817.08194087851462</v>
      </c>
      <c r="H52" s="19">
        <f t="shared" si="5"/>
        <v>98088.230133626319</v>
      </c>
    </row>
    <row r="53" spans="1:8" x14ac:dyDescent="0.15">
      <c r="A53" s="11"/>
      <c r="B53" s="17">
        <f t="shared" si="6"/>
        <v>38</v>
      </c>
      <c r="C53" s="18">
        <f t="shared" si="0"/>
        <v>41913</v>
      </c>
      <c r="D53" s="19">
        <f t="shared" si="1"/>
        <v>98088.230133626319</v>
      </c>
      <c r="E53" s="19">
        <f t="shared" si="2"/>
        <v>876.83269356024789</v>
      </c>
      <c r="F53" s="19">
        <f t="shared" si="3"/>
        <v>60.248177697808799</v>
      </c>
      <c r="G53" s="19">
        <f t="shared" si="4"/>
        <v>816.58451586243905</v>
      </c>
      <c r="H53" s="19">
        <f t="shared" si="5"/>
        <v>98027.981955928495</v>
      </c>
    </row>
    <row r="54" spans="1:8" x14ac:dyDescent="0.15">
      <c r="A54" s="11"/>
      <c r="B54" s="17">
        <f t="shared" si="6"/>
        <v>39</v>
      </c>
      <c r="C54" s="18">
        <f t="shared" si="0"/>
        <v>41944</v>
      </c>
      <c r="D54" s="19">
        <f t="shared" si="1"/>
        <v>98027.981955928495</v>
      </c>
      <c r="E54" s="19">
        <f t="shared" si="2"/>
        <v>876.83269356024789</v>
      </c>
      <c r="F54" s="19">
        <f t="shared" si="3"/>
        <v>60.749743777143038</v>
      </c>
      <c r="G54" s="19">
        <f t="shared" si="4"/>
        <v>816.08294978310494</v>
      </c>
      <c r="H54" s="19">
        <f t="shared" si="5"/>
        <v>97967.232212151372</v>
      </c>
    </row>
    <row r="55" spans="1:8" x14ac:dyDescent="0.15">
      <c r="A55" s="11"/>
      <c r="B55" s="17">
        <f t="shared" si="6"/>
        <v>40</v>
      </c>
      <c r="C55" s="18">
        <f t="shared" si="0"/>
        <v>41974</v>
      </c>
      <c r="D55" s="19">
        <f t="shared" si="1"/>
        <v>97967.232212151372</v>
      </c>
      <c r="E55" s="19">
        <f t="shared" si="2"/>
        <v>876.83269356024789</v>
      </c>
      <c r="F55" s="19">
        <f t="shared" si="3"/>
        <v>61.255485394087771</v>
      </c>
      <c r="G55" s="19">
        <f t="shared" si="4"/>
        <v>815.57720816616018</v>
      </c>
      <c r="H55" s="19">
        <f t="shared" si="5"/>
        <v>97905.97672675729</v>
      </c>
    </row>
    <row r="56" spans="1:8" x14ac:dyDescent="0.15">
      <c r="A56" s="11"/>
      <c r="B56" s="17">
        <f t="shared" si="6"/>
        <v>41</v>
      </c>
      <c r="C56" s="18">
        <f t="shared" si="0"/>
        <v>42005</v>
      </c>
      <c r="D56" s="19">
        <f t="shared" si="1"/>
        <v>97905.97672675729</v>
      </c>
      <c r="E56" s="19">
        <f t="shared" si="2"/>
        <v>876.83269356024789</v>
      </c>
      <c r="F56" s="19">
        <f t="shared" si="3"/>
        <v>61.765437309993565</v>
      </c>
      <c r="G56" s="19">
        <f t="shared" si="4"/>
        <v>815.06725625025445</v>
      </c>
      <c r="H56" s="19">
        <f t="shared" si="5"/>
        <v>97844.211289447296</v>
      </c>
    </row>
    <row r="57" spans="1:8" x14ac:dyDescent="0.15">
      <c r="A57" s="11"/>
      <c r="B57" s="17">
        <f t="shared" si="6"/>
        <v>42</v>
      </c>
      <c r="C57" s="18">
        <f t="shared" si="0"/>
        <v>42036</v>
      </c>
      <c r="D57" s="19">
        <f t="shared" si="1"/>
        <v>97844.211289447296</v>
      </c>
      <c r="E57" s="19">
        <f t="shared" si="2"/>
        <v>876.83269356024789</v>
      </c>
      <c r="F57" s="19">
        <f t="shared" si="3"/>
        <v>62.279634575599246</v>
      </c>
      <c r="G57" s="19">
        <f t="shared" si="4"/>
        <v>814.55305898464871</v>
      </c>
      <c r="H57" s="19">
        <f t="shared" si="5"/>
        <v>97781.931654871703</v>
      </c>
    </row>
    <row r="58" spans="1:8" x14ac:dyDescent="0.15">
      <c r="A58" s="11"/>
      <c r="B58" s="17">
        <f t="shared" si="6"/>
        <v>43</v>
      </c>
      <c r="C58" s="18">
        <f t="shared" si="0"/>
        <v>42064</v>
      </c>
      <c r="D58" s="19">
        <f t="shared" si="1"/>
        <v>97781.931654871703</v>
      </c>
      <c r="E58" s="19">
        <f t="shared" si="2"/>
        <v>876.83269356024789</v>
      </c>
      <c r="F58" s="19">
        <f t="shared" si="3"/>
        <v>62.798112533441113</v>
      </c>
      <c r="G58" s="19">
        <f t="shared" si="4"/>
        <v>814.0345810268069</v>
      </c>
      <c r="H58" s="19">
        <f t="shared" si="5"/>
        <v>97719.13354233827</v>
      </c>
    </row>
    <row r="59" spans="1:8" x14ac:dyDescent="0.15">
      <c r="A59" s="11"/>
      <c r="B59" s="17">
        <f t="shared" si="6"/>
        <v>44</v>
      </c>
      <c r="C59" s="18">
        <f t="shared" si="0"/>
        <v>42095</v>
      </c>
      <c r="D59" s="19">
        <f t="shared" si="1"/>
        <v>97719.13354233827</v>
      </c>
      <c r="E59" s="19">
        <f t="shared" si="2"/>
        <v>876.83269356024789</v>
      </c>
      <c r="F59" s="19">
        <f t="shared" si="3"/>
        <v>63.320906820281998</v>
      </c>
      <c r="G59" s="19">
        <f t="shared" si="4"/>
        <v>813.51178673996594</v>
      </c>
      <c r="H59" s="19">
        <f t="shared" si="5"/>
        <v>97655.812635517956</v>
      </c>
    </row>
    <row r="60" spans="1:8" x14ac:dyDescent="0.15">
      <c r="A60" s="11"/>
      <c r="B60" s="17">
        <f t="shared" si="6"/>
        <v>45</v>
      </c>
      <c r="C60" s="18">
        <f t="shared" si="0"/>
        <v>42125</v>
      </c>
      <c r="D60" s="19">
        <f t="shared" si="1"/>
        <v>97655.812635517956</v>
      </c>
      <c r="E60" s="19">
        <f t="shared" si="2"/>
        <v>876.83269356024789</v>
      </c>
      <c r="F60" s="19">
        <f t="shared" si="3"/>
        <v>63.848053369560859</v>
      </c>
      <c r="G60" s="19">
        <f t="shared" si="4"/>
        <v>812.98464019068706</v>
      </c>
      <c r="H60" s="19">
        <f t="shared" si="5"/>
        <v>97591.964582148401</v>
      </c>
    </row>
    <row r="61" spans="1:8" x14ac:dyDescent="0.15">
      <c r="A61" s="11"/>
      <c r="B61" s="17">
        <f t="shared" si="6"/>
        <v>46</v>
      </c>
      <c r="C61" s="18">
        <f t="shared" si="0"/>
        <v>42156</v>
      </c>
      <c r="D61" s="19">
        <f t="shared" si="1"/>
        <v>97591.964582148401</v>
      </c>
      <c r="E61" s="19">
        <f t="shared" si="2"/>
        <v>876.83269356024789</v>
      </c>
      <c r="F61" s="19">
        <f t="shared" si="3"/>
        <v>64.379588413862436</v>
      </c>
      <c r="G61" s="19">
        <f t="shared" si="4"/>
        <v>812.4531051463855</v>
      </c>
      <c r="H61" s="19">
        <f t="shared" si="5"/>
        <v>97527.584993734534</v>
      </c>
    </row>
    <row r="62" spans="1:8" x14ac:dyDescent="0.15">
      <c r="A62" s="11"/>
      <c r="B62" s="17">
        <f t="shared" si="6"/>
        <v>47</v>
      </c>
      <c r="C62" s="18">
        <f t="shared" si="0"/>
        <v>42186</v>
      </c>
      <c r="D62" s="19">
        <f t="shared" si="1"/>
        <v>97527.584993734534</v>
      </c>
      <c r="E62" s="19">
        <f t="shared" si="2"/>
        <v>876.83269356024789</v>
      </c>
      <c r="F62" s="19">
        <f t="shared" si="3"/>
        <v>64.915548487407861</v>
      </c>
      <c r="G62" s="19">
        <f t="shared" si="4"/>
        <v>811.91714507284007</v>
      </c>
      <c r="H62" s="19">
        <f t="shared" si="5"/>
        <v>97462.669445247142</v>
      </c>
    </row>
    <row r="63" spans="1:8" x14ac:dyDescent="0.15">
      <c r="A63" s="11"/>
      <c r="B63" s="17">
        <f t="shared" si="6"/>
        <v>48</v>
      </c>
      <c r="C63" s="18">
        <f t="shared" si="0"/>
        <v>42217</v>
      </c>
      <c r="D63" s="19">
        <f t="shared" si="1"/>
        <v>97462.669445247142</v>
      </c>
      <c r="E63" s="19">
        <f t="shared" si="2"/>
        <v>876.83269356024789</v>
      </c>
      <c r="F63" s="19">
        <f t="shared" si="3"/>
        <v>65.455970428565522</v>
      </c>
      <c r="G63" s="19">
        <f t="shared" si="4"/>
        <v>811.37672313168241</v>
      </c>
      <c r="H63" s="19">
        <f t="shared" si="5"/>
        <v>97397.213474818564</v>
      </c>
    </row>
    <row r="64" spans="1:8" x14ac:dyDescent="0.15">
      <c r="A64" s="11"/>
      <c r="B64" s="17">
        <f t="shared" si="6"/>
        <v>49</v>
      </c>
      <c r="C64" s="18">
        <f t="shared" si="0"/>
        <v>42248</v>
      </c>
      <c r="D64" s="19">
        <f t="shared" si="1"/>
        <v>97397.213474818564</v>
      </c>
      <c r="E64" s="19">
        <f t="shared" si="2"/>
        <v>876.83269356024789</v>
      </c>
      <c r="F64" s="19">
        <f t="shared" si="3"/>
        <v>66.00089138238333</v>
      </c>
      <c r="G64" s="19">
        <f t="shared" si="4"/>
        <v>810.83180217786457</v>
      </c>
      <c r="H64" s="19">
        <f t="shared" si="5"/>
        <v>97331.21258343618</v>
      </c>
    </row>
    <row r="65" spans="1:8" x14ac:dyDescent="0.15">
      <c r="A65" s="11"/>
      <c r="B65" s="17">
        <f t="shared" si="6"/>
        <v>50</v>
      </c>
      <c r="C65" s="18">
        <f t="shared" si="0"/>
        <v>42278</v>
      </c>
      <c r="D65" s="19">
        <f t="shared" si="1"/>
        <v>97331.21258343618</v>
      </c>
      <c r="E65" s="19">
        <f t="shared" si="2"/>
        <v>876.83269356024789</v>
      </c>
      <c r="F65" s="19">
        <f t="shared" si="3"/>
        <v>66.550348803141659</v>
      </c>
      <c r="G65" s="19">
        <f t="shared" si="4"/>
        <v>810.28234475710622</v>
      </c>
      <c r="H65" s="19">
        <f t="shared" si="5"/>
        <v>97264.662234633055</v>
      </c>
    </row>
    <row r="66" spans="1:8" x14ac:dyDescent="0.15">
      <c r="A66" s="11"/>
      <c r="B66" s="17">
        <f t="shared" si="6"/>
        <v>51</v>
      </c>
      <c r="C66" s="18">
        <f t="shared" si="0"/>
        <v>42309</v>
      </c>
      <c r="D66" s="19">
        <f t="shared" si="1"/>
        <v>97264.662234633055</v>
      </c>
      <c r="E66" s="19">
        <f t="shared" si="2"/>
        <v>876.83269356024789</v>
      </c>
      <c r="F66" s="19">
        <f t="shared" si="3"/>
        <v>67.104380456927828</v>
      </c>
      <c r="G66" s="19">
        <f t="shared" si="4"/>
        <v>809.72831310332003</v>
      </c>
      <c r="H66" s="19">
        <f t="shared" si="5"/>
        <v>97197.557854176121</v>
      </c>
    </row>
    <row r="67" spans="1:8" x14ac:dyDescent="0.15">
      <c r="A67" s="11"/>
      <c r="B67" s="17">
        <f t="shared" si="6"/>
        <v>52</v>
      </c>
      <c r="C67" s="18">
        <f t="shared" si="0"/>
        <v>42339</v>
      </c>
      <c r="D67" s="19">
        <f t="shared" si="1"/>
        <v>97197.557854176121</v>
      </c>
      <c r="E67" s="19">
        <f t="shared" si="2"/>
        <v>876.83269356024789</v>
      </c>
      <c r="F67" s="19">
        <f t="shared" si="3"/>
        <v>67.663024424231736</v>
      </c>
      <c r="G67" s="19">
        <f t="shared" si="4"/>
        <v>809.16966913601618</v>
      </c>
      <c r="H67" s="19">
        <f t="shared" si="5"/>
        <v>97129.894829751895</v>
      </c>
    </row>
    <row r="68" spans="1:8" x14ac:dyDescent="0.15">
      <c r="A68" s="11"/>
      <c r="B68" s="17">
        <f t="shared" si="6"/>
        <v>53</v>
      </c>
      <c r="C68" s="18">
        <f t="shared" si="0"/>
        <v>42370</v>
      </c>
      <c r="D68" s="19">
        <f t="shared" si="1"/>
        <v>97129.894829751895</v>
      </c>
      <c r="E68" s="19">
        <f t="shared" si="2"/>
        <v>876.83269356024789</v>
      </c>
      <c r="F68" s="19">
        <f t="shared" si="3"/>
        <v>68.22631910256348</v>
      </c>
      <c r="G68" s="19">
        <f t="shared" si="4"/>
        <v>808.60637445768452</v>
      </c>
      <c r="H68" s="19">
        <f t="shared" si="5"/>
        <v>97061.668510649339</v>
      </c>
    </row>
    <row r="69" spans="1:8" x14ac:dyDescent="0.15">
      <c r="A69" s="11"/>
      <c r="B69" s="17">
        <f t="shared" si="6"/>
        <v>54</v>
      </c>
      <c r="C69" s="18">
        <f t="shared" si="0"/>
        <v>42401</v>
      </c>
      <c r="D69" s="19">
        <f t="shared" si="1"/>
        <v>97061.668510649339</v>
      </c>
      <c r="E69" s="19">
        <f t="shared" si="2"/>
        <v>876.83269356024789</v>
      </c>
      <c r="F69" s="19">
        <f t="shared" si="3"/>
        <v>68.794303209092334</v>
      </c>
      <c r="G69" s="19">
        <f t="shared" si="4"/>
        <v>808.03839035115561</v>
      </c>
      <c r="H69" s="19">
        <f t="shared" si="5"/>
        <v>96992.874207440225</v>
      </c>
    </row>
    <row r="70" spans="1:8" x14ac:dyDescent="0.15">
      <c r="A70" s="11"/>
      <c r="B70" s="17">
        <f t="shared" si="6"/>
        <v>55</v>
      </c>
      <c r="C70" s="18">
        <f t="shared" si="0"/>
        <v>42430</v>
      </c>
      <c r="D70" s="19">
        <f t="shared" si="1"/>
        <v>96992.874207440225</v>
      </c>
      <c r="E70" s="19">
        <f t="shared" si="2"/>
        <v>876.83269356024789</v>
      </c>
      <c r="F70" s="19">
        <f t="shared" si="3"/>
        <v>69.36701578330802</v>
      </c>
      <c r="G70" s="19">
        <f t="shared" si="4"/>
        <v>807.46567777693997</v>
      </c>
      <c r="H70" s="19">
        <f t="shared" si="5"/>
        <v>96923.507191656914</v>
      </c>
    </row>
    <row r="71" spans="1:8" x14ac:dyDescent="0.15">
      <c r="A71" s="11"/>
      <c r="B71" s="17">
        <f t="shared" si="6"/>
        <v>56</v>
      </c>
      <c r="C71" s="18">
        <f t="shared" si="0"/>
        <v>42461</v>
      </c>
      <c r="D71" s="19">
        <f t="shared" si="1"/>
        <v>96923.507191656914</v>
      </c>
      <c r="E71" s="19">
        <f t="shared" si="2"/>
        <v>876.83269356024789</v>
      </c>
      <c r="F71" s="19">
        <f t="shared" si="3"/>
        <v>69.944496189704068</v>
      </c>
      <c r="G71" s="19">
        <f t="shared" si="4"/>
        <v>806.88819737054393</v>
      </c>
      <c r="H71" s="19">
        <f t="shared" si="5"/>
        <v>96853.562695467219</v>
      </c>
    </row>
    <row r="72" spans="1:8" x14ac:dyDescent="0.15">
      <c r="A72" s="11"/>
      <c r="B72" s="17">
        <f t="shared" si="6"/>
        <v>57</v>
      </c>
      <c r="C72" s="18">
        <f t="shared" si="0"/>
        <v>42491</v>
      </c>
      <c r="D72" s="19">
        <f t="shared" si="1"/>
        <v>96853.562695467219</v>
      </c>
      <c r="E72" s="19">
        <f t="shared" si="2"/>
        <v>876.83269356024789</v>
      </c>
      <c r="F72" s="19">
        <f t="shared" si="3"/>
        <v>70.526784120483327</v>
      </c>
      <c r="G72" s="19">
        <f t="shared" si="4"/>
        <v>806.3059094397646</v>
      </c>
      <c r="H72" s="19">
        <f t="shared" si="5"/>
        <v>96783.035911346757</v>
      </c>
    </row>
    <row r="73" spans="1:8" x14ac:dyDescent="0.15">
      <c r="A73" s="11"/>
      <c r="B73" s="17">
        <f t="shared" si="6"/>
        <v>58</v>
      </c>
      <c r="C73" s="18">
        <f t="shared" si="0"/>
        <v>42522</v>
      </c>
      <c r="D73" s="19">
        <f t="shared" si="1"/>
        <v>96783.035911346757</v>
      </c>
      <c r="E73" s="19">
        <f t="shared" si="2"/>
        <v>876.83269356024789</v>
      </c>
      <c r="F73" s="19">
        <f t="shared" si="3"/>
        <v>71.113919598286373</v>
      </c>
      <c r="G73" s="19">
        <f t="shared" si="4"/>
        <v>805.71877396196157</v>
      </c>
      <c r="H73" s="19">
        <f t="shared" si="5"/>
        <v>96711.921991748473</v>
      </c>
    </row>
    <row r="74" spans="1:8" x14ac:dyDescent="0.15">
      <c r="A74" s="11"/>
      <c r="B74" s="17">
        <f t="shared" si="6"/>
        <v>59</v>
      </c>
      <c r="C74" s="18">
        <f t="shared" si="0"/>
        <v>42552</v>
      </c>
      <c r="D74" s="19">
        <f t="shared" si="1"/>
        <v>96711.921991748473</v>
      </c>
      <c r="E74" s="19">
        <f t="shared" si="2"/>
        <v>876.83269356024789</v>
      </c>
      <c r="F74" s="19">
        <f t="shared" si="3"/>
        <v>71.70594297894209</v>
      </c>
      <c r="G74" s="19">
        <f t="shared" si="4"/>
        <v>805.12675058130583</v>
      </c>
      <c r="H74" s="19">
        <f t="shared" si="5"/>
        <v>96640.216048769507</v>
      </c>
    </row>
    <row r="75" spans="1:8" x14ac:dyDescent="0.15">
      <c r="A75" s="11"/>
      <c r="B75" s="17">
        <f t="shared" si="6"/>
        <v>60</v>
      </c>
      <c r="C75" s="18">
        <f t="shared" si="0"/>
        <v>42583</v>
      </c>
      <c r="D75" s="19">
        <f t="shared" si="1"/>
        <v>96640.216048769507</v>
      </c>
      <c r="E75" s="19">
        <f t="shared" si="2"/>
        <v>876.83269356024789</v>
      </c>
      <c r="F75" s="19">
        <f t="shared" si="3"/>
        <v>72.302894954241793</v>
      </c>
      <c r="G75" s="19">
        <f t="shared" si="4"/>
        <v>804.52979860600612</v>
      </c>
      <c r="H75" s="19">
        <f t="shared" si="5"/>
        <v>96567.913153815272</v>
      </c>
    </row>
    <row r="76" spans="1:8" x14ac:dyDescent="0.15">
      <c r="A76" s="57"/>
      <c r="B76" s="58">
        <f t="shared" si="6"/>
        <v>61</v>
      </c>
      <c r="C76" s="59">
        <f t="shared" si="0"/>
        <v>42614</v>
      </c>
      <c r="D76" s="60">
        <f t="shared" si="1"/>
        <v>96567.913153815272</v>
      </c>
      <c r="E76" s="60">
        <f t="shared" si="2"/>
        <v>876.83269356024789</v>
      </c>
      <c r="F76" s="60">
        <f t="shared" si="3"/>
        <v>72.904816554735845</v>
      </c>
      <c r="G76" s="60">
        <f t="shared" si="4"/>
        <v>803.92787700551207</v>
      </c>
      <c r="H76" s="61">
        <f t="shared" si="5"/>
        <v>96495.00833726053</v>
      </c>
    </row>
    <row r="77" spans="1:8" x14ac:dyDescent="0.15">
      <c r="A77" s="11"/>
      <c r="B77" s="20">
        <f t="shared" si="6"/>
        <v>62</v>
      </c>
      <c r="C77" s="18">
        <f t="shared" si="0"/>
        <v>42644</v>
      </c>
      <c r="D77" s="19">
        <f t="shared" si="1"/>
        <v>96495.00833726053</v>
      </c>
      <c r="E77" s="19">
        <f t="shared" si="2"/>
        <v>876.83269356024789</v>
      </c>
      <c r="F77" s="19">
        <f t="shared" si="3"/>
        <v>73.511749152554046</v>
      </c>
      <c r="G77" s="19">
        <f t="shared" si="4"/>
        <v>803.3209444076939</v>
      </c>
      <c r="H77" s="21">
        <f t="shared" si="5"/>
        <v>96421.496588107999</v>
      </c>
    </row>
    <row r="78" spans="1:8" x14ac:dyDescent="0.15">
      <c r="A78" s="11"/>
      <c r="B78" s="20">
        <f t="shared" si="6"/>
        <v>63</v>
      </c>
      <c r="C78" s="18">
        <f t="shared" si="0"/>
        <v>42675</v>
      </c>
      <c r="D78" s="19">
        <f t="shared" si="1"/>
        <v>96421.496588107999</v>
      </c>
      <c r="E78" s="19">
        <f t="shared" si="2"/>
        <v>876.83269356024789</v>
      </c>
      <c r="F78" s="19">
        <f t="shared" si="3"/>
        <v>74.123734464249026</v>
      </c>
      <c r="G78" s="19">
        <f t="shared" si="4"/>
        <v>802.70895909599892</v>
      </c>
      <c r="H78" s="21">
        <f t="shared" si="5"/>
        <v>96347.372853643741</v>
      </c>
    </row>
    <row r="79" spans="1:8" x14ac:dyDescent="0.15">
      <c r="A79" s="11"/>
      <c r="B79" s="20">
        <f t="shared" si="6"/>
        <v>64</v>
      </c>
      <c r="C79" s="18">
        <f t="shared" si="0"/>
        <v>42705</v>
      </c>
      <c r="D79" s="19">
        <f t="shared" si="1"/>
        <v>96347.372853643741</v>
      </c>
      <c r="E79" s="19">
        <f t="shared" si="2"/>
        <v>876.83269356024789</v>
      </c>
      <c r="F79" s="19">
        <f t="shared" si="3"/>
        <v>74.74081455366391</v>
      </c>
      <c r="G79" s="19">
        <f t="shared" si="4"/>
        <v>802.09187900658401</v>
      </c>
      <c r="H79" s="21">
        <f t="shared" si="5"/>
        <v>96272.63203909008</v>
      </c>
    </row>
    <row r="80" spans="1:8" x14ac:dyDescent="0.15">
      <c r="A80" s="11"/>
      <c r="B80" s="20">
        <f t="shared" si="6"/>
        <v>65</v>
      </c>
      <c r="C80" s="18">
        <f t="shared" ref="C80:C143" si="7">IF(Loan_Not_Paid*Values_Entered,Payment_Date,"")</f>
        <v>42736</v>
      </c>
      <c r="D80" s="19">
        <f t="shared" ref="D80:D143" si="8">IF(Loan_Not_Paid*Values_Entered,Beginning_Balance,"")</f>
        <v>96272.63203909008</v>
      </c>
      <c r="E80" s="19">
        <f t="shared" ref="E80:E143" si="9">IF(Loan_Not_Paid*Values_Entered,Monthly_Payment,"")</f>
        <v>876.83269356024789</v>
      </c>
      <c r="F80" s="19">
        <f t="shared" ref="F80:F143" si="10">IF(Loan_Not_Paid*Values_Entered,Principal,"")</f>
        <v>75.363031834823147</v>
      </c>
      <c r="G80" s="19">
        <f t="shared" ref="G80:G143" si="11">IF(Loan_Not_Paid*Values_Entered,Interest,"")</f>
        <v>801.46966172542488</v>
      </c>
      <c r="H80" s="21">
        <f t="shared" ref="H80:H143" si="12">IF(Loan_Not_Paid*Values_Entered,Ending_Balance,"")</f>
        <v>96197.26900725525</v>
      </c>
    </row>
    <row r="81" spans="1:8" x14ac:dyDescent="0.15">
      <c r="A81" s="11"/>
      <c r="B81" s="20">
        <f t="shared" ref="B81:B144" si="13">IF(Loan_Not_Paid*Values_Entered,Payment_Number,"")</f>
        <v>66</v>
      </c>
      <c r="C81" s="18">
        <f t="shared" si="7"/>
        <v>42767</v>
      </c>
      <c r="D81" s="19">
        <f t="shared" si="8"/>
        <v>96197.26900725525</v>
      </c>
      <c r="E81" s="19">
        <f t="shared" si="9"/>
        <v>876.83269356024789</v>
      </c>
      <c r="F81" s="19">
        <f t="shared" si="10"/>
        <v>75.990429074848066</v>
      </c>
      <c r="G81" s="19">
        <f t="shared" si="11"/>
        <v>800.84226448539982</v>
      </c>
      <c r="H81" s="21">
        <f t="shared" si="12"/>
        <v>96121.278578180383</v>
      </c>
    </row>
    <row r="82" spans="1:8" x14ac:dyDescent="0.15">
      <c r="A82" s="11"/>
      <c r="B82" s="20">
        <f t="shared" si="13"/>
        <v>67</v>
      </c>
      <c r="C82" s="18">
        <f t="shared" si="7"/>
        <v>42795</v>
      </c>
      <c r="D82" s="19">
        <f t="shared" si="8"/>
        <v>96121.278578180383</v>
      </c>
      <c r="E82" s="19">
        <f t="shared" si="9"/>
        <v>876.83269356024789</v>
      </c>
      <c r="F82" s="19">
        <f t="shared" si="10"/>
        <v>76.623049396896192</v>
      </c>
      <c r="G82" s="19">
        <f t="shared" si="11"/>
        <v>800.20964416335175</v>
      </c>
      <c r="H82" s="21">
        <f t="shared" si="12"/>
        <v>96044.655528783478</v>
      </c>
    </row>
    <row r="83" spans="1:8" x14ac:dyDescent="0.15">
      <c r="A83" s="11"/>
      <c r="B83" s="20">
        <f t="shared" si="13"/>
        <v>68</v>
      </c>
      <c r="C83" s="18">
        <f t="shared" si="7"/>
        <v>42826</v>
      </c>
      <c r="D83" s="19">
        <f t="shared" si="8"/>
        <v>96044.655528783478</v>
      </c>
      <c r="E83" s="19">
        <f t="shared" si="9"/>
        <v>876.83269356024789</v>
      </c>
      <c r="F83" s="19">
        <f t="shared" si="10"/>
        <v>77.260936283125332</v>
      </c>
      <c r="G83" s="19">
        <f t="shared" si="11"/>
        <v>799.57175727712252</v>
      </c>
      <c r="H83" s="21">
        <f t="shared" si="12"/>
        <v>95967.394592500379</v>
      </c>
    </row>
    <row r="84" spans="1:8" x14ac:dyDescent="0.15">
      <c r="A84" s="11"/>
      <c r="B84" s="20">
        <f t="shared" si="13"/>
        <v>69</v>
      </c>
      <c r="C84" s="18">
        <f t="shared" si="7"/>
        <v>42856</v>
      </c>
      <c r="D84" s="19">
        <f t="shared" si="8"/>
        <v>95967.394592500379</v>
      </c>
      <c r="E84" s="19">
        <f t="shared" si="9"/>
        <v>876.83269356024789</v>
      </c>
      <c r="F84" s="19">
        <f t="shared" si="10"/>
        <v>77.904133577682359</v>
      </c>
      <c r="G84" s="19">
        <f t="shared" si="11"/>
        <v>798.9285599825655</v>
      </c>
      <c r="H84" s="21">
        <f t="shared" si="12"/>
        <v>95889.490458922708</v>
      </c>
    </row>
    <row r="85" spans="1:8" x14ac:dyDescent="0.15">
      <c r="A85" s="11"/>
      <c r="B85" s="20">
        <f t="shared" si="13"/>
        <v>70</v>
      </c>
      <c r="C85" s="18">
        <f t="shared" si="7"/>
        <v>42887</v>
      </c>
      <c r="D85" s="19">
        <f t="shared" si="8"/>
        <v>95889.490458922708</v>
      </c>
      <c r="E85" s="19">
        <f t="shared" si="9"/>
        <v>876.83269356024789</v>
      </c>
      <c r="F85" s="19">
        <f t="shared" si="10"/>
        <v>78.552685489716566</v>
      </c>
      <c r="G85" s="19">
        <f t="shared" si="11"/>
        <v>798.28000807053138</v>
      </c>
      <c r="H85" s="21">
        <f t="shared" si="12"/>
        <v>95810.937773432976</v>
      </c>
    </row>
    <row r="86" spans="1:8" x14ac:dyDescent="0.15">
      <c r="A86" s="11"/>
      <c r="B86" s="20">
        <f t="shared" si="13"/>
        <v>71</v>
      </c>
      <c r="C86" s="18">
        <f t="shared" si="7"/>
        <v>42917</v>
      </c>
      <c r="D86" s="19">
        <f t="shared" si="8"/>
        <v>95810.937773432976</v>
      </c>
      <c r="E86" s="19">
        <f t="shared" si="9"/>
        <v>876.83269356024789</v>
      </c>
      <c r="F86" s="19">
        <f t="shared" si="10"/>
        <v>79.206636596418463</v>
      </c>
      <c r="G86" s="19">
        <f t="shared" si="11"/>
        <v>797.62605696382946</v>
      </c>
      <c r="H86" s="21">
        <f t="shared" si="12"/>
        <v>95731.731136836563</v>
      </c>
    </row>
    <row r="87" spans="1:8" x14ac:dyDescent="0.15">
      <c r="A87" s="11"/>
      <c r="B87" s="20">
        <f t="shared" si="13"/>
        <v>72</v>
      </c>
      <c r="C87" s="18">
        <f t="shared" si="7"/>
        <v>42948</v>
      </c>
      <c r="D87" s="19">
        <f t="shared" si="8"/>
        <v>95731.731136836563</v>
      </c>
      <c r="E87" s="19">
        <f t="shared" si="9"/>
        <v>876.83269356024789</v>
      </c>
      <c r="F87" s="19">
        <f t="shared" si="10"/>
        <v>79.866031846083615</v>
      </c>
      <c r="G87" s="19">
        <f t="shared" si="11"/>
        <v>796.96666171416439</v>
      </c>
      <c r="H87" s="21">
        <f t="shared" si="12"/>
        <v>95651.865104990458</v>
      </c>
    </row>
    <row r="88" spans="1:8" x14ac:dyDescent="0.15">
      <c r="A88" s="11"/>
      <c r="B88" s="58">
        <f t="shared" si="13"/>
        <v>73</v>
      </c>
      <c r="C88" s="59">
        <f t="shared" si="7"/>
        <v>42979</v>
      </c>
      <c r="D88" s="60">
        <f t="shared" si="8"/>
        <v>95651.865104990458</v>
      </c>
      <c r="E88" s="60">
        <f t="shared" si="9"/>
        <v>876.83269356024789</v>
      </c>
      <c r="F88" s="60">
        <f t="shared" si="10"/>
        <v>80.530916561202275</v>
      </c>
      <c r="G88" s="60">
        <f t="shared" si="11"/>
        <v>796.30177699904561</v>
      </c>
      <c r="H88" s="61">
        <f t="shared" si="12"/>
        <v>95571.33418842926</v>
      </c>
    </row>
    <row r="89" spans="1:8" x14ac:dyDescent="0.15">
      <c r="A89" s="11"/>
      <c r="B89" s="20">
        <f t="shared" si="13"/>
        <v>74</v>
      </c>
      <c r="C89" s="18">
        <f t="shared" si="7"/>
        <v>43009</v>
      </c>
      <c r="D89" s="19">
        <f t="shared" si="8"/>
        <v>95571.33418842926</v>
      </c>
      <c r="E89" s="19">
        <f t="shared" si="9"/>
        <v>876.83269356024789</v>
      </c>
      <c r="F89" s="19">
        <f t="shared" si="10"/>
        <v>81.201336441574284</v>
      </c>
      <c r="G89" s="19">
        <f t="shared" si="11"/>
        <v>795.63135711867369</v>
      </c>
      <c r="H89" s="21">
        <f t="shared" si="12"/>
        <v>95490.132851987713</v>
      </c>
    </row>
    <row r="90" spans="1:8" x14ac:dyDescent="0.15">
      <c r="A90" s="11"/>
      <c r="B90" s="20">
        <f t="shared" si="13"/>
        <v>75</v>
      </c>
      <c r="C90" s="18">
        <f t="shared" si="7"/>
        <v>43040</v>
      </c>
      <c r="D90" s="19">
        <f t="shared" si="8"/>
        <v>95490.132851987713</v>
      </c>
      <c r="E90" s="19">
        <f t="shared" si="9"/>
        <v>876.83269356024789</v>
      </c>
      <c r="F90" s="19">
        <f t="shared" si="10"/>
        <v>81.877337567450411</v>
      </c>
      <c r="G90" s="19">
        <f t="shared" si="11"/>
        <v>794.95535599279754</v>
      </c>
      <c r="H90" s="21">
        <f t="shared" si="12"/>
        <v>95408.255514420263</v>
      </c>
    </row>
    <row r="91" spans="1:8" x14ac:dyDescent="0.15">
      <c r="A91" s="11"/>
      <c r="B91" s="20">
        <f t="shared" si="13"/>
        <v>76</v>
      </c>
      <c r="C91" s="18">
        <f t="shared" si="7"/>
        <v>43070</v>
      </c>
      <c r="D91" s="19">
        <f t="shared" si="8"/>
        <v>95408.255514420263</v>
      </c>
      <c r="E91" s="19">
        <f t="shared" si="9"/>
        <v>876.83269356024789</v>
      </c>
      <c r="F91" s="19">
        <f t="shared" si="10"/>
        <v>82.558966402699397</v>
      </c>
      <c r="G91" s="19">
        <f t="shared" si="11"/>
        <v>794.27372715754848</v>
      </c>
      <c r="H91" s="21">
        <f t="shared" si="12"/>
        <v>95325.696548017557</v>
      </c>
    </row>
    <row r="92" spans="1:8" x14ac:dyDescent="0.15">
      <c r="A92" s="11"/>
      <c r="B92" s="20">
        <f t="shared" si="13"/>
        <v>77</v>
      </c>
      <c r="C92" s="18">
        <f t="shared" si="7"/>
        <v>43101</v>
      </c>
      <c r="D92" s="19">
        <f t="shared" si="8"/>
        <v>95325.696548017557</v>
      </c>
      <c r="E92" s="19">
        <f t="shared" si="9"/>
        <v>876.83269356024789</v>
      </c>
      <c r="F92" s="19">
        <f t="shared" si="10"/>
        <v>83.246269798001904</v>
      </c>
      <c r="G92" s="19">
        <f t="shared" si="11"/>
        <v>793.586423762246</v>
      </c>
      <c r="H92" s="21">
        <f t="shared" si="12"/>
        <v>95242.450278219534</v>
      </c>
    </row>
    <row r="93" spans="1:8" x14ac:dyDescent="0.15">
      <c r="A93" s="11"/>
      <c r="B93" s="20">
        <f t="shared" si="13"/>
        <v>78</v>
      </c>
      <c r="C93" s="18">
        <f t="shared" si="7"/>
        <v>43132</v>
      </c>
      <c r="D93" s="19">
        <f t="shared" si="8"/>
        <v>95242.450278219534</v>
      </c>
      <c r="E93" s="19">
        <f t="shared" si="9"/>
        <v>876.83269356024789</v>
      </c>
      <c r="F93" s="19">
        <f t="shared" si="10"/>
        <v>83.939294994070238</v>
      </c>
      <c r="G93" s="19">
        <f t="shared" si="11"/>
        <v>792.89339856617767</v>
      </c>
      <c r="H93" s="21">
        <f t="shared" si="12"/>
        <v>95158.510983225467</v>
      </c>
    </row>
    <row r="94" spans="1:8" x14ac:dyDescent="0.15">
      <c r="A94" s="11"/>
      <c r="B94" s="20">
        <f t="shared" si="13"/>
        <v>79</v>
      </c>
      <c r="C94" s="18">
        <f t="shared" si="7"/>
        <v>43160</v>
      </c>
      <c r="D94" s="19">
        <f t="shared" si="8"/>
        <v>95158.510983225467</v>
      </c>
      <c r="E94" s="19">
        <f t="shared" si="9"/>
        <v>876.83269356024789</v>
      </c>
      <c r="F94" s="19">
        <f t="shared" si="10"/>
        <v>84.638089624895898</v>
      </c>
      <c r="G94" s="19">
        <f t="shared" si="11"/>
        <v>792.19460393535212</v>
      </c>
      <c r="H94" s="21">
        <f t="shared" si="12"/>
        <v>95073.872893600579</v>
      </c>
    </row>
    <row r="95" spans="1:8" x14ac:dyDescent="0.15">
      <c r="A95" s="11"/>
      <c r="B95" s="20">
        <f t="shared" si="13"/>
        <v>80</v>
      </c>
      <c r="C95" s="18">
        <f t="shared" si="7"/>
        <v>43191</v>
      </c>
      <c r="D95" s="19">
        <f t="shared" si="8"/>
        <v>95073.872893600579</v>
      </c>
      <c r="E95" s="19">
        <f t="shared" si="9"/>
        <v>876.83269356024789</v>
      </c>
      <c r="F95" s="19">
        <f t="shared" si="10"/>
        <v>85.342701721023175</v>
      </c>
      <c r="G95" s="19">
        <f t="shared" si="11"/>
        <v>791.48999183922479</v>
      </c>
      <c r="H95" s="21">
        <f t="shared" si="12"/>
        <v>94988.530191879574</v>
      </c>
    </row>
    <row r="96" spans="1:8" x14ac:dyDescent="0.15">
      <c r="A96" s="11"/>
      <c r="B96" s="20">
        <f t="shared" si="13"/>
        <v>81</v>
      </c>
      <c r="C96" s="18">
        <f t="shared" si="7"/>
        <v>43221</v>
      </c>
      <c r="D96" s="19">
        <f t="shared" si="8"/>
        <v>94988.530191879574</v>
      </c>
      <c r="E96" s="19">
        <f t="shared" si="9"/>
        <v>876.83269356024789</v>
      </c>
      <c r="F96" s="19">
        <f t="shared" si="10"/>
        <v>86.053179712850664</v>
      </c>
      <c r="G96" s="19">
        <f t="shared" si="11"/>
        <v>790.77951384739731</v>
      </c>
      <c r="H96" s="21">
        <f t="shared" si="12"/>
        <v>94902.47701216671</v>
      </c>
    </row>
    <row r="97" spans="1:8" x14ac:dyDescent="0.15">
      <c r="A97" s="11"/>
      <c r="B97" s="20">
        <f t="shared" si="13"/>
        <v>82</v>
      </c>
      <c r="C97" s="18">
        <f t="shared" si="7"/>
        <v>43252</v>
      </c>
      <c r="D97" s="19">
        <f t="shared" si="8"/>
        <v>94902.47701216671</v>
      </c>
      <c r="E97" s="19">
        <f t="shared" si="9"/>
        <v>876.83269356024789</v>
      </c>
      <c r="F97" s="19">
        <f t="shared" si="10"/>
        <v>86.76957243396015</v>
      </c>
      <c r="G97" s="19">
        <f t="shared" si="11"/>
        <v>790.0631211262878</v>
      </c>
      <c r="H97" s="21">
        <f t="shared" si="12"/>
        <v>94815.707439732767</v>
      </c>
    </row>
    <row r="98" spans="1:8" x14ac:dyDescent="0.15">
      <c r="A98" s="11"/>
      <c r="B98" s="20">
        <f t="shared" si="13"/>
        <v>83</v>
      </c>
      <c r="C98" s="18">
        <f t="shared" si="7"/>
        <v>43282</v>
      </c>
      <c r="D98" s="19">
        <f t="shared" si="8"/>
        <v>94815.707439732767</v>
      </c>
      <c r="E98" s="19">
        <f t="shared" si="9"/>
        <v>876.83269356024789</v>
      </c>
      <c r="F98" s="19">
        <f t="shared" si="10"/>
        <v>87.491929124472861</v>
      </c>
      <c r="G98" s="19">
        <f t="shared" si="11"/>
        <v>789.3407644357751</v>
      </c>
      <c r="H98" s="21">
        <f t="shared" si="12"/>
        <v>94728.215510608279</v>
      </c>
    </row>
    <row r="99" spans="1:8" x14ac:dyDescent="0.15">
      <c r="A99" s="11"/>
      <c r="B99" s="20">
        <f t="shared" si="13"/>
        <v>84</v>
      </c>
      <c r="C99" s="18">
        <f t="shared" si="7"/>
        <v>43313</v>
      </c>
      <c r="D99" s="19">
        <f t="shared" si="8"/>
        <v>94728.215510608279</v>
      </c>
      <c r="E99" s="19">
        <f t="shared" si="9"/>
        <v>876.83269356024789</v>
      </c>
      <c r="F99" s="19">
        <f t="shared" si="10"/>
        <v>88.220299434434125</v>
      </c>
      <c r="G99" s="19">
        <f t="shared" si="11"/>
        <v>788.61239412581381</v>
      </c>
      <c r="H99" s="21">
        <f t="shared" si="12"/>
        <v>94639.995211173838</v>
      </c>
    </row>
    <row r="100" spans="1:8" x14ac:dyDescent="0.15">
      <c r="A100" s="57"/>
      <c r="B100" s="58">
        <f t="shared" si="13"/>
        <v>85</v>
      </c>
      <c r="C100" s="59">
        <f t="shared" si="7"/>
        <v>43344</v>
      </c>
      <c r="D100" s="60">
        <f t="shared" si="8"/>
        <v>94639.995211173838</v>
      </c>
      <c r="E100" s="60">
        <f t="shared" si="9"/>
        <v>876.83269356024789</v>
      </c>
      <c r="F100" s="60">
        <f t="shared" si="10"/>
        <v>88.954733427225761</v>
      </c>
      <c r="G100" s="60">
        <f t="shared" si="11"/>
        <v>787.87796013302216</v>
      </c>
      <c r="H100" s="61">
        <f t="shared" si="12"/>
        <v>94551.040477746632</v>
      </c>
    </row>
    <row r="101" spans="1:8" x14ac:dyDescent="0.15">
      <c r="A101" s="11"/>
      <c r="B101" s="20">
        <f t="shared" si="13"/>
        <v>86</v>
      </c>
      <c r="C101" s="18">
        <f t="shared" si="7"/>
        <v>43374</v>
      </c>
      <c r="D101" s="19">
        <f t="shared" si="8"/>
        <v>94551.040477746632</v>
      </c>
      <c r="E101" s="19">
        <f t="shared" si="9"/>
        <v>876.83269356024789</v>
      </c>
      <c r="F101" s="19">
        <f t="shared" si="10"/>
        <v>89.695281583007443</v>
      </c>
      <c r="G101" s="19">
        <f t="shared" si="11"/>
        <v>787.1374119772405</v>
      </c>
      <c r="H101" s="21">
        <f t="shared" si="12"/>
        <v>94461.345196163616</v>
      </c>
    </row>
    <row r="102" spans="1:8" x14ac:dyDescent="0.15">
      <c r="A102" s="11"/>
      <c r="B102" s="20">
        <f t="shared" si="13"/>
        <v>87</v>
      </c>
      <c r="C102" s="18">
        <f t="shared" si="7"/>
        <v>43405</v>
      </c>
      <c r="D102" s="19">
        <f t="shared" si="8"/>
        <v>94461.345196163616</v>
      </c>
      <c r="E102" s="19">
        <f t="shared" si="9"/>
        <v>876.83269356024789</v>
      </c>
      <c r="F102" s="19">
        <f t="shared" si="10"/>
        <v>90.44199480218596</v>
      </c>
      <c r="G102" s="19">
        <f t="shared" si="11"/>
        <v>786.39069875806194</v>
      </c>
      <c r="H102" s="21">
        <f t="shared" si="12"/>
        <v>94370.90320136142</v>
      </c>
    </row>
    <row r="103" spans="1:8" x14ac:dyDescent="0.15">
      <c r="A103" s="11"/>
      <c r="B103" s="20">
        <f t="shared" si="13"/>
        <v>88</v>
      </c>
      <c r="C103" s="18">
        <f t="shared" si="7"/>
        <v>43435</v>
      </c>
      <c r="D103" s="19">
        <f t="shared" si="8"/>
        <v>94370.90320136142</v>
      </c>
      <c r="E103" s="19">
        <f t="shared" si="9"/>
        <v>876.83269356024789</v>
      </c>
      <c r="F103" s="19">
        <f t="shared" si="10"/>
        <v>91.194924408914162</v>
      </c>
      <c r="G103" s="19">
        <f t="shared" si="11"/>
        <v>785.63776915133383</v>
      </c>
      <c r="H103" s="21">
        <f t="shared" si="12"/>
        <v>94279.708276952515</v>
      </c>
    </row>
    <row r="104" spans="1:8" x14ac:dyDescent="0.15">
      <c r="A104" s="11"/>
      <c r="B104" s="20">
        <f t="shared" si="13"/>
        <v>89</v>
      </c>
      <c r="C104" s="18">
        <f t="shared" si="7"/>
        <v>43466</v>
      </c>
      <c r="D104" s="19">
        <f t="shared" si="8"/>
        <v>94279.708276952515</v>
      </c>
      <c r="E104" s="19">
        <f t="shared" si="9"/>
        <v>876.83269356024789</v>
      </c>
      <c r="F104" s="19">
        <f t="shared" si="10"/>
        <v>91.954122154618361</v>
      </c>
      <c r="G104" s="19">
        <f t="shared" si="11"/>
        <v>784.8785714056296</v>
      </c>
      <c r="H104" s="21">
        <f t="shared" si="12"/>
        <v>94187.754154797905</v>
      </c>
    </row>
    <row r="105" spans="1:8" x14ac:dyDescent="0.15">
      <c r="A105" s="11"/>
      <c r="B105" s="20">
        <f t="shared" si="13"/>
        <v>90</v>
      </c>
      <c r="C105" s="18">
        <f t="shared" si="7"/>
        <v>43497</v>
      </c>
      <c r="D105" s="19">
        <f t="shared" si="8"/>
        <v>94187.754154797905</v>
      </c>
      <c r="E105" s="19">
        <f t="shared" si="9"/>
        <v>876.83269356024789</v>
      </c>
      <c r="F105" s="19">
        <f t="shared" si="10"/>
        <v>92.719640221555579</v>
      </c>
      <c r="G105" s="19">
        <f t="shared" si="11"/>
        <v>784.11305333869234</v>
      </c>
      <c r="H105" s="21">
        <f t="shared" si="12"/>
        <v>94095.034514576313</v>
      </c>
    </row>
    <row r="106" spans="1:8" x14ac:dyDescent="0.15">
      <c r="A106" s="11"/>
      <c r="B106" s="20">
        <f t="shared" si="13"/>
        <v>91</v>
      </c>
      <c r="C106" s="18">
        <f t="shared" si="7"/>
        <v>43525</v>
      </c>
      <c r="D106" s="19">
        <f t="shared" si="8"/>
        <v>94095.034514576313</v>
      </c>
      <c r="E106" s="19">
        <f t="shared" si="9"/>
        <v>876.83269356024789</v>
      </c>
      <c r="F106" s="19">
        <f t="shared" si="10"/>
        <v>93.491531226399999</v>
      </c>
      <c r="G106" s="19">
        <f t="shared" si="11"/>
        <v>783.34116233384805</v>
      </c>
      <c r="H106" s="21">
        <f t="shared" si="12"/>
        <v>94001.542983349937</v>
      </c>
    </row>
    <row r="107" spans="1:8" x14ac:dyDescent="0.15">
      <c r="A107" s="11"/>
      <c r="B107" s="20">
        <f t="shared" si="13"/>
        <v>92</v>
      </c>
      <c r="C107" s="18">
        <f t="shared" si="7"/>
        <v>43556</v>
      </c>
      <c r="D107" s="19">
        <f t="shared" si="8"/>
        <v>94001.542983349937</v>
      </c>
      <c r="E107" s="19">
        <f t="shared" si="9"/>
        <v>876.83269356024789</v>
      </c>
      <c r="F107" s="19">
        <f t="shared" si="10"/>
        <v>94.26984822385981</v>
      </c>
      <c r="G107" s="19">
        <f t="shared" si="11"/>
        <v>782.56284533638802</v>
      </c>
      <c r="H107" s="21">
        <f t="shared" si="12"/>
        <v>93907.273135126088</v>
      </c>
    </row>
    <row r="108" spans="1:8" x14ac:dyDescent="0.15">
      <c r="A108" s="11"/>
      <c r="B108" s="20">
        <f t="shared" si="13"/>
        <v>93</v>
      </c>
      <c r="C108" s="18">
        <f t="shared" si="7"/>
        <v>43586</v>
      </c>
      <c r="D108" s="19">
        <f t="shared" si="8"/>
        <v>93907.273135126088</v>
      </c>
      <c r="E108" s="19">
        <f t="shared" si="9"/>
        <v>876.83269356024789</v>
      </c>
      <c r="F108" s="19">
        <f t="shared" si="10"/>
        <v>95.054644710323444</v>
      </c>
      <c r="G108" s="19">
        <f t="shared" si="11"/>
        <v>781.77804884992452</v>
      </c>
      <c r="H108" s="21">
        <f t="shared" si="12"/>
        <v>93812.218490415748</v>
      </c>
    </row>
    <row r="109" spans="1:8" x14ac:dyDescent="0.15">
      <c r="A109" s="11"/>
      <c r="B109" s="20">
        <f t="shared" si="13"/>
        <v>94</v>
      </c>
      <c r="C109" s="18">
        <f t="shared" si="7"/>
        <v>43617</v>
      </c>
      <c r="D109" s="19">
        <f t="shared" si="8"/>
        <v>93812.218490415748</v>
      </c>
      <c r="E109" s="19">
        <f t="shared" si="9"/>
        <v>876.83269356024789</v>
      </c>
      <c r="F109" s="19">
        <f t="shared" si="10"/>
        <v>95.845974627536862</v>
      </c>
      <c r="G109" s="19">
        <f t="shared" si="11"/>
        <v>780.98671893271114</v>
      </c>
      <c r="H109" s="21">
        <f t="shared" si="12"/>
        <v>93716.372515788229</v>
      </c>
    </row>
    <row r="110" spans="1:8" x14ac:dyDescent="0.15">
      <c r="A110" s="11"/>
      <c r="B110" s="20">
        <f t="shared" si="13"/>
        <v>95</v>
      </c>
      <c r="C110" s="18">
        <f t="shared" si="7"/>
        <v>43647</v>
      </c>
      <c r="D110" s="19">
        <f t="shared" si="8"/>
        <v>93716.372515788229</v>
      </c>
      <c r="E110" s="19">
        <f t="shared" si="9"/>
        <v>876.83269356024789</v>
      </c>
      <c r="F110" s="19">
        <f t="shared" si="10"/>
        <v>96.643892366311135</v>
      </c>
      <c r="G110" s="19">
        <f t="shared" si="11"/>
        <v>780.1888011939368</v>
      </c>
      <c r="H110" s="21">
        <f t="shared" si="12"/>
        <v>93619.728623421906</v>
      </c>
    </row>
    <row r="111" spans="1:8" x14ac:dyDescent="0.15">
      <c r="A111" s="11"/>
      <c r="B111" s="20">
        <f t="shared" si="13"/>
        <v>96</v>
      </c>
      <c r="C111" s="18">
        <f t="shared" si="7"/>
        <v>43678</v>
      </c>
      <c r="D111" s="19">
        <f t="shared" si="8"/>
        <v>93619.728623421906</v>
      </c>
      <c r="E111" s="19">
        <f t="shared" si="9"/>
        <v>876.83269356024789</v>
      </c>
      <c r="F111" s="19">
        <f t="shared" si="10"/>
        <v>97.448452770260658</v>
      </c>
      <c r="G111" s="19">
        <f t="shared" si="11"/>
        <v>779.38424078998719</v>
      </c>
      <c r="H111" s="21">
        <f t="shared" si="12"/>
        <v>93522.280170651647</v>
      </c>
    </row>
    <row r="112" spans="1:8" x14ac:dyDescent="0.15">
      <c r="A112" s="57"/>
      <c r="B112" s="58">
        <f t="shared" si="13"/>
        <v>97</v>
      </c>
      <c r="C112" s="59">
        <f t="shared" si="7"/>
        <v>43709</v>
      </c>
      <c r="D112" s="60">
        <f t="shared" si="8"/>
        <v>93522.280170651647</v>
      </c>
      <c r="E112" s="60">
        <f t="shared" si="9"/>
        <v>876.83269356024789</v>
      </c>
      <c r="F112" s="60">
        <f t="shared" si="10"/>
        <v>98.259711139573099</v>
      </c>
      <c r="G112" s="60">
        <f t="shared" si="11"/>
        <v>778.57298242067498</v>
      </c>
      <c r="H112" s="61">
        <f t="shared" si="12"/>
        <v>93424.020459512089</v>
      </c>
    </row>
    <row r="113" spans="1:8" x14ac:dyDescent="0.15">
      <c r="A113" s="11"/>
      <c r="B113" s="20">
        <f t="shared" si="13"/>
        <v>98</v>
      </c>
      <c r="C113" s="18">
        <f t="shared" si="7"/>
        <v>43739</v>
      </c>
      <c r="D113" s="19">
        <f t="shared" si="8"/>
        <v>93424.020459512089</v>
      </c>
      <c r="E113" s="19">
        <f t="shared" si="9"/>
        <v>876.83269356024789</v>
      </c>
      <c r="F113" s="19">
        <f t="shared" si="10"/>
        <v>99.077723234810009</v>
      </c>
      <c r="G113" s="19">
        <f t="shared" si="11"/>
        <v>777.75497032543785</v>
      </c>
      <c r="H113" s="21">
        <f t="shared" si="12"/>
        <v>93324.942736277269</v>
      </c>
    </row>
    <row r="114" spans="1:8" x14ac:dyDescent="0.15">
      <c r="A114" s="11"/>
      <c r="B114" s="20">
        <f t="shared" si="13"/>
        <v>99</v>
      </c>
      <c r="C114" s="18">
        <f t="shared" si="7"/>
        <v>43770</v>
      </c>
      <c r="D114" s="19">
        <f t="shared" si="8"/>
        <v>93324.942736277269</v>
      </c>
      <c r="E114" s="19">
        <f t="shared" si="9"/>
        <v>876.83269356024789</v>
      </c>
      <c r="F114" s="19">
        <f t="shared" si="10"/>
        <v>99.90254528073983</v>
      </c>
      <c r="G114" s="19">
        <f t="shared" si="11"/>
        <v>776.9301482795081</v>
      </c>
      <c r="H114" s="21">
        <f t="shared" si="12"/>
        <v>93225.040190996544</v>
      </c>
    </row>
    <row r="115" spans="1:8" x14ac:dyDescent="0.15">
      <c r="A115" s="11"/>
      <c r="B115" s="20">
        <f t="shared" si="13"/>
        <v>100</v>
      </c>
      <c r="C115" s="18">
        <f t="shared" si="7"/>
        <v>43800</v>
      </c>
      <c r="D115" s="19">
        <f t="shared" si="8"/>
        <v>93225.040190996544</v>
      </c>
      <c r="E115" s="19">
        <f t="shared" si="9"/>
        <v>876.83269356024789</v>
      </c>
      <c r="F115" s="19">
        <f t="shared" si="10"/>
        <v>100.73423397020196</v>
      </c>
      <c r="G115" s="19">
        <f t="shared" si="11"/>
        <v>776.0984595900461</v>
      </c>
      <c r="H115" s="21">
        <f t="shared" si="12"/>
        <v>93124.305957026314</v>
      </c>
    </row>
    <row r="116" spans="1:8" x14ac:dyDescent="0.15">
      <c r="A116" s="11"/>
      <c r="B116" s="20">
        <f t="shared" si="13"/>
        <v>101</v>
      </c>
      <c r="C116" s="18">
        <f t="shared" si="7"/>
        <v>43831</v>
      </c>
      <c r="D116" s="19">
        <f t="shared" si="8"/>
        <v>93124.305957026314</v>
      </c>
      <c r="E116" s="19">
        <f t="shared" si="9"/>
        <v>876.83269356024789</v>
      </c>
      <c r="F116" s="19">
        <f t="shared" si="10"/>
        <v>101.5728464680039</v>
      </c>
      <c r="G116" s="19">
        <f t="shared" si="11"/>
        <v>775.25984709224406</v>
      </c>
      <c r="H116" s="21">
        <f t="shared" si="12"/>
        <v>93022.733110558329</v>
      </c>
    </row>
    <row r="117" spans="1:8" x14ac:dyDescent="0.15">
      <c r="A117" s="11"/>
      <c r="B117" s="20">
        <f t="shared" si="13"/>
        <v>102</v>
      </c>
      <c r="C117" s="18">
        <f t="shared" si="7"/>
        <v>43862</v>
      </c>
      <c r="D117" s="19">
        <f t="shared" si="8"/>
        <v>93022.733110558329</v>
      </c>
      <c r="E117" s="19">
        <f t="shared" si="9"/>
        <v>876.83269356024789</v>
      </c>
      <c r="F117" s="19">
        <f t="shared" si="10"/>
        <v>102.41844041485002</v>
      </c>
      <c r="G117" s="19">
        <f t="shared" si="11"/>
        <v>774.41425314539788</v>
      </c>
      <c r="H117" s="21">
        <f t="shared" si="12"/>
        <v>92920.314670143503</v>
      </c>
    </row>
    <row r="118" spans="1:8" x14ac:dyDescent="0.15">
      <c r="A118" s="11"/>
      <c r="B118" s="20">
        <f t="shared" si="13"/>
        <v>103</v>
      </c>
      <c r="C118" s="18">
        <f t="shared" si="7"/>
        <v>43891</v>
      </c>
      <c r="D118" s="19">
        <f t="shared" si="8"/>
        <v>92920.314670143503</v>
      </c>
      <c r="E118" s="19">
        <f t="shared" si="9"/>
        <v>876.83269356024789</v>
      </c>
      <c r="F118" s="19">
        <f t="shared" si="10"/>
        <v>103.27107393130366</v>
      </c>
      <c r="G118" s="19">
        <f t="shared" si="11"/>
        <v>773.5616196289443</v>
      </c>
      <c r="H118" s="21">
        <f t="shared" si="12"/>
        <v>92817.04359621217</v>
      </c>
    </row>
    <row r="119" spans="1:8" x14ac:dyDescent="0.15">
      <c r="A119" s="11"/>
      <c r="B119" s="20">
        <f t="shared" si="13"/>
        <v>104</v>
      </c>
      <c r="C119" s="18">
        <f t="shared" si="7"/>
        <v>43922</v>
      </c>
      <c r="D119" s="19">
        <f t="shared" si="8"/>
        <v>92817.04359621217</v>
      </c>
      <c r="E119" s="19">
        <f t="shared" si="9"/>
        <v>876.83269356024789</v>
      </c>
      <c r="F119" s="19">
        <f t="shared" si="10"/>
        <v>104.13080562178175</v>
      </c>
      <c r="G119" s="19">
        <f t="shared" si="11"/>
        <v>772.70188793846614</v>
      </c>
      <c r="H119" s="21">
        <f t="shared" si="12"/>
        <v>92712.912790590373</v>
      </c>
    </row>
    <row r="120" spans="1:8" x14ac:dyDescent="0.15">
      <c r="A120" s="11"/>
      <c r="B120" s="20">
        <f t="shared" si="13"/>
        <v>105</v>
      </c>
      <c r="C120" s="18">
        <f t="shared" si="7"/>
        <v>43952</v>
      </c>
      <c r="D120" s="19">
        <f t="shared" si="8"/>
        <v>92712.912790590373</v>
      </c>
      <c r="E120" s="19">
        <f t="shared" si="9"/>
        <v>876.83269356024789</v>
      </c>
      <c r="F120" s="19">
        <f t="shared" si="10"/>
        <v>104.99769457858309</v>
      </c>
      <c r="G120" s="19">
        <f t="shared" si="11"/>
        <v>771.83499898166485</v>
      </c>
      <c r="H120" s="21">
        <f t="shared" si="12"/>
        <v>92607.915096011799</v>
      </c>
    </row>
    <row r="121" spans="1:8" x14ac:dyDescent="0.15">
      <c r="A121" s="11"/>
      <c r="B121" s="20">
        <f t="shared" si="13"/>
        <v>106</v>
      </c>
      <c r="C121" s="18">
        <f t="shared" si="7"/>
        <v>43983</v>
      </c>
      <c r="D121" s="19">
        <f t="shared" si="8"/>
        <v>92607.915096011799</v>
      </c>
      <c r="E121" s="19">
        <f t="shared" si="9"/>
        <v>876.83269356024789</v>
      </c>
      <c r="F121" s="19">
        <f t="shared" si="10"/>
        <v>105.87180038594983</v>
      </c>
      <c r="G121" s="19">
        <f t="shared" si="11"/>
        <v>770.96089317429801</v>
      </c>
      <c r="H121" s="21">
        <f t="shared" si="12"/>
        <v>92502.043295625888</v>
      </c>
    </row>
    <row r="122" spans="1:8" x14ac:dyDescent="0.15">
      <c r="A122" s="11"/>
      <c r="B122" s="20">
        <f t="shared" si="13"/>
        <v>107</v>
      </c>
      <c r="C122" s="18">
        <f t="shared" si="7"/>
        <v>44013</v>
      </c>
      <c r="D122" s="19">
        <f t="shared" si="8"/>
        <v>92502.043295625888</v>
      </c>
      <c r="E122" s="19">
        <f t="shared" si="9"/>
        <v>876.83269356024789</v>
      </c>
      <c r="F122" s="19">
        <f t="shared" si="10"/>
        <v>106.75318312416283</v>
      </c>
      <c r="G122" s="19">
        <f t="shared" si="11"/>
        <v>770.07951043608512</v>
      </c>
      <c r="H122" s="21">
        <f t="shared" si="12"/>
        <v>92395.290112501709</v>
      </c>
    </row>
    <row r="123" spans="1:8" x14ac:dyDescent="0.15">
      <c r="A123" s="11"/>
      <c r="B123" s="20">
        <f t="shared" si="13"/>
        <v>108</v>
      </c>
      <c r="C123" s="18">
        <f t="shared" si="7"/>
        <v>44044</v>
      </c>
      <c r="D123" s="19">
        <f t="shared" si="8"/>
        <v>92395.290112501709</v>
      </c>
      <c r="E123" s="19">
        <f t="shared" si="9"/>
        <v>876.83269356024789</v>
      </c>
      <c r="F123" s="19">
        <f t="shared" si="10"/>
        <v>107.6419033736715</v>
      </c>
      <c r="G123" s="19">
        <f t="shared" si="11"/>
        <v>769.19079018657646</v>
      </c>
      <c r="H123" s="21">
        <f t="shared" si="12"/>
        <v>92287.648209128034</v>
      </c>
    </row>
    <row r="124" spans="1:8" x14ac:dyDescent="0.15">
      <c r="A124" s="11"/>
      <c r="B124" s="58">
        <f t="shared" si="13"/>
        <v>109</v>
      </c>
      <c r="C124" s="59">
        <f t="shared" si="7"/>
        <v>44075</v>
      </c>
      <c r="D124" s="60">
        <f t="shared" si="8"/>
        <v>92287.648209128034</v>
      </c>
      <c r="E124" s="60">
        <f t="shared" si="9"/>
        <v>876.83269356024789</v>
      </c>
      <c r="F124" s="60">
        <f t="shared" si="10"/>
        <v>108.5380222192573</v>
      </c>
      <c r="G124" s="60">
        <f t="shared" si="11"/>
        <v>768.29467134099059</v>
      </c>
      <c r="H124" s="61">
        <f t="shared" si="12"/>
        <v>92179.110186908772</v>
      </c>
    </row>
    <row r="125" spans="1:8" x14ac:dyDescent="0.15">
      <c r="A125" s="11"/>
      <c r="B125" s="20">
        <f t="shared" si="13"/>
        <v>110</v>
      </c>
      <c r="C125" s="18">
        <f t="shared" si="7"/>
        <v>44105</v>
      </c>
      <c r="D125" s="19">
        <f t="shared" si="8"/>
        <v>92179.110186908772</v>
      </c>
      <c r="E125" s="19">
        <f t="shared" si="9"/>
        <v>876.83269356024789</v>
      </c>
      <c r="F125" s="19">
        <f t="shared" si="10"/>
        <v>109.44160125423264</v>
      </c>
      <c r="G125" s="19">
        <f t="shared" si="11"/>
        <v>767.39109230601525</v>
      </c>
      <c r="H125" s="21">
        <f t="shared" si="12"/>
        <v>92069.668585654552</v>
      </c>
    </row>
    <row r="126" spans="1:8" x14ac:dyDescent="0.15">
      <c r="A126" s="11"/>
      <c r="B126" s="20">
        <f t="shared" si="13"/>
        <v>111</v>
      </c>
      <c r="C126" s="18">
        <f t="shared" si="7"/>
        <v>44136</v>
      </c>
      <c r="D126" s="19">
        <f t="shared" si="8"/>
        <v>92069.668585654552</v>
      </c>
      <c r="E126" s="19">
        <f t="shared" si="9"/>
        <v>876.83269356024789</v>
      </c>
      <c r="F126" s="19">
        <f t="shared" si="10"/>
        <v>110.35270258467409</v>
      </c>
      <c r="G126" s="19">
        <f t="shared" si="11"/>
        <v>766.47999097557386</v>
      </c>
      <c r="H126" s="21">
        <f t="shared" si="12"/>
        <v>91959.315883069881</v>
      </c>
    </row>
    <row r="127" spans="1:8" x14ac:dyDescent="0.15">
      <c r="A127" s="11"/>
      <c r="B127" s="20">
        <f t="shared" si="13"/>
        <v>112</v>
      </c>
      <c r="C127" s="18">
        <f t="shared" si="7"/>
        <v>44166</v>
      </c>
      <c r="D127" s="19">
        <f t="shared" si="8"/>
        <v>91959.315883069881</v>
      </c>
      <c r="E127" s="19">
        <f t="shared" si="9"/>
        <v>876.83269356024789</v>
      </c>
      <c r="F127" s="19">
        <f t="shared" si="10"/>
        <v>111.27138883369155</v>
      </c>
      <c r="G127" s="19">
        <f t="shared" si="11"/>
        <v>765.5613047265565</v>
      </c>
      <c r="H127" s="21">
        <f t="shared" si="12"/>
        <v>91848.04449423615</v>
      </c>
    </row>
    <row r="128" spans="1:8" x14ac:dyDescent="0.15">
      <c r="A128" s="11"/>
      <c r="B128" s="20">
        <f t="shared" si="13"/>
        <v>113</v>
      </c>
      <c r="C128" s="18">
        <f t="shared" si="7"/>
        <v>44197</v>
      </c>
      <c r="D128" s="19">
        <f t="shared" si="8"/>
        <v>91848.04449423615</v>
      </c>
      <c r="E128" s="19">
        <f t="shared" si="9"/>
        <v>876.83269356024789</v>
      </c>
      <c r="F128" s="19">
        <f t="shared" si="10"/>
        <v>112.197723145732</v>
      </c>
      <c r="G128" s="19">
        <f t="shared" si="11"/>
        <v>764.63497041451592</v>
      </c>
      <c r="H128" s="21">
        <f t="shared" si="12"/>
        <v>91735.846771090466</v>
      </c>
    </row>
    <row r="129" spans="1:8" x14ac:dyDescent="0.15">
      <c r="A129" s="11"/>
      <c r="B129" s="20">
        <f t="shared" si="13"/>
        <v>114</v>
      </c>
      <c r="C129" s="18">
        <f t="shared" si="7"/>
        <v>44228</v>
      </c>
      <c r="D129" s="19">
        <f t="shared" si="8"/>
        <v>91735.846771090466</v>
      </c>
      <c r="E129" s="19">
        <f t="shared" si="9"/>
        <v>876.83269356024789</v>
      </c>
      <c r="F129" s="19">
        <f t="shared" si="10"/>
        <v>113.13176919092024</v>
      </c>
      <c r="G129" s="19">
        <f t="shared" si="11"/>
        <v>763.70092436932771</v>
      </c>
      <c r="H129" s="21">
        <f t="shared" si="12"/>
        <v>91622.715001899545</v>
      </c>
    </row>
    <row r="130" spans="1:8" x14ac:dyDescent="0.15">
      <c r="A130" s="11"/>
      <c r="B130" s="20">
        <f t="shared" si="13"/>
        <v>115</v>
      </c>
      <c r="C130" s="18">
        <f t="shared" si="7"/>
        <v>44256</v>
      </c>
      <c r="D130" s="19">
        <f t="shared" si="8"/>
        <v>91622.715001899545</v>
      </c>
      <c r="E130" s="19">
        <f t="shared" si="9"/>
        <v>876.83269356024789</v>
      </c>
      <c r="F130" s="19">
        <f t="shared" si="10"/>
        <v>114.07359116943462</v>
      </c>
      <c r="G130" s="19">
        <f t="shared" si="11"/>
        <v>762.75910239081327</v>
      </c>
      <c r="H130" s="21">
        <f t="shared" si="12"/>
        <v>91508.641410730081</v>
      </c>
    </row>
    <row r="131" spans="1:8" x14ac:dyDescent="0.15">
      <c r="A131" s="11"/>
      <c r="B131" s="20">
        <f t="shared" si="13"/>
        <v>116</v>
      </c>
      <c r="C131" s="18">
        <f t="shared" si="7"/>
        <v>44287</v>
      </c>
      <c r="D131" s="19">
        <f t="shared" si="8"/>
        <v>91508.641410730081</v>
      </c>
      <c r="E131" s="19">
        <f t="shared" si="9"/>
        <v>876.83269356024789</v>
      </c>
      <c r="F131" s="19">
        <f t="shared" si="10"/>
        <v>115.02325381592017</v>
      </c>
      <c r="G131" s="19">
        <f t="shared" si="11"/>
        <v>761.80943974432773</v>
      </c>
      <c r="H131" s="21">
        <f t="shared" si="12"/>
        <v>91393.618156914192</v>
      </c>
    </row>
    <row r="132" spans="1:8" x14ac:dyDescent="0.15">
      <c r="A132" s="11"/>
      <c r="B132" s="20">
        <f t="shared" si="13"/>
        <v>117</v>
      </c>
      <c r="C132" s="18">
        <f t="shared" si="7"/>
        <v>44317</v>
      </c>
      <c r="D132" s="19">
        <f t="shared" si="8"/>
        <v>91393.618156914192</v>
      </c>
      <c r="E132" s="19">
        <f t="shared" si="9"/>
        <v>876.83269356024789</v>
      </c>
      <c r="F132" s="19">
        <f t="shared" si="10"/>
        <v>115.98082240393769</v>
      </c>
      <c r="G132" s="19">
        <f t="shared" si="11"/>
        <v>760.85187115631027</v>
      </c>
      <c r="H132" s="21">
        <f t="shared" si="12"/>
        <v>91277.637334510247</v>
      </c>
    </row>
    <row r="133" spans="1:8" x14ac:dyDescent="0.15">
      <c r="A133" s="11"/>
      <c r="B133" s="20">
        <f t="shared" si="13"/>
        <v>118</v>
      </c>
      <c r="C133" s="18">
        <f t="shared" si="7"/>
        <v>44348</v>
      </c>
      <c r="D133" s="19">
        <f t="shared" si="8"/>
        <v>91277.637334510247</v>
      </c>
      <c r="E133" s="19">
        <f t="shared" si="9"/>
        <v>876.83269356024789</v>
      </c>
      <c r="F133" s="19">
        <f t="shared" si="10"/>
        <v>116.94636275045048</v>
      </c>
      <c r="G133" s="19">
        <f t="shared" si="11"/>
        <v>759.88633080979741</v>
      </c>
      <c r="H133" s="21">
        <f t="shared" si="12"/>
        <v>91160.690971759759</v>
      </c>
    </row>
    <row r="134" spans="1:8" x14ac:dyDescent="0.15">
      <c r="A134" s="11"/>
      <c r="B134" s="20">
        <f t="shared" si="13"/>
        <v>119</v>
      </c>
      <c r="C134" s="18">
        <f t="shared" si="7"/>
        <v>44378</v>
      </c>
      <c r="D134" s="19">
        <f t="shared" si="8"/>
        <v>91160.690971759759</v>
      </c>
      <c r="E134" s="19">
        <f t="shared" si="9"/>
        <v>876.83269356024789</v>
      </c>
      <c r="F134" s="19">
        <f t="shared" si="10"/>
        <v>117.91994122034802</v>
      </c>
      <c r="G134" s="19">
        <f t="shared" si="11"/>
        <v>758.91275233989995</v>
      </c>
      <c r="H134" s="21">
        <f t="shared" si="12"/>
        <v>91042.771030539472</v>
      </c>
    </row>
    <row r="135" spans="1:8" x14ac:dyDescent="0.15">
      <c r="A135" s="11"/>
      <c r="B135" s="20">
        <f t="shared" si="13"/>
        <v>120</v>
      </c>
      <c r="C135" s="18">
        <f t="shared" si="7"/>
        <v>44409</v>
      </c>
      <c r="D135" s="19">
        <f t="shared" si="8"/>
        <v>91042.771030539472</v>
      </c>
      <c r="E135" s="19">
        <f t="shared" si="9"/>
        <v>876.83269356024789</v>
      </c>
      <c r="F135" s="19">
        <f t="shared" si="10"/>
        <v>118.9016247310074</v>
      </c>
      <c r="G135" s="19">
        <f t="shared" si="11"/>
        <v>757.93106882924053</v>
      </c>
      <c r="H135" s="21">
        <f t="shared" si="12"/>
        <v>90923.869405808422</v>
      </c>
    </row>
    <row r="136" spans="1:8" x14ac:dyDescent="0.15">
      <c r="A136" s="57"/>
      <c r="B136" s="58">
        <f t="shared" si="13"/>
        <v>121</v>
      </c>
      <c r="C136" s="59">
        <f t="shared" si="7"/>
        <v>44440</v>
      </c>
      <c r="D136" s="60">
        <f t="shared" si="8"/>
        <v>90923.869405808422</v>
      </c>
      <c r="E136" s="60">
        <f t="shared" si="9"/>
        <v>876.83269356024789</v>
      </c>
      <c r="F136" s="60">
        <f t="shared" si="10"/>
        <v>119.89148075689303</v>
      </c>
      <c r="G136" s="60">
        <f t="shared" si="11"/>
        <v>756.94121280335492</v>
      </c>
      <c r="H136" s="61">
        <f t="shared" si="12"/>
        <v>90803.977925051528</v>
      </c>
    </row>
    <row r="137" spans="1:8" x14ac:dyDescent="0.15">
      <c r="A137" s="11"/>
      <c r="B137" s="20">
        <f t="shared" si="13"/>
        <v>122</v>
      </c>
      <c r="C137" s="18">
        <f t="shared" si="7"/>
        <v>44470</v>
      </c>
      <c r="D137" s="19">
        <f t="shared" si="8"/>
        <v>90803.977925051528</v>
      </c>
      <c r="E137" s="19">
        <f t="shared" si="9"/>
        <v>876.83269356024789</v>
      </c>
      <c r="F137" s="19">
        <f t="shared" si="10"/>
        <v>120.88957733419414</v>
      </c>
      <c r="G137" s="19">
        <f t="shared" si="11"/>
        <v>755.9431162260538</v>
      </c>
      <c r="H137" s="21">
        <f t="shared" si="12"/>
        <v>90683.088347717334</v>
      </c>
    </row>
    <row r="138" spans="1:8" x14ac:dyDescent="0.15">
      <c r="A138" s="11"/>
      <c r="B138" s="20">
        <f t="shared" si="13"/>
        <v>123</v>
      </c>
      <c r="C138" s="18">
        <f t="shared" si="7"/>
        <v>44501</v>
      </c>
      <c r="D138" s="19">
        <f t="shared" si="8"/>
        <v>90683.088347717334</v>
      </c>
      <c r="E138" s="19">
        <f t="shared" si="9"/>
        <v>876.83269356024789</v>
      </c>
      <c r="F138" s="19">
        <f t="shared" si="10"/>
        <v>121.89598306550133</v>
      </c>
      <c r="G138" s="19">
        <f t="shared" si="11"/>
        <v>754.93671049474665</v>
      </c>
      <c r="H138" s="21">
        <f t="shared" si="12"/>
        <v>90561.192364651826</v>
      </c>
    </row>
    <row r="139" spans="1:8" x14ac:dyDescent="0.15">
      <c r="A139" s="11"/>
      <c r="B139" s="20">
        <f t="shared" si="13"/>
        <v>124</v>
      </c>
      <c r="C139" s="18">
        <f t="shared" si="7"/>
        <v>44531</v>
      </c>
      <c r="D139" s="19">
        <f t="shared" si="8"/>
        <v>90561.192364651826</v>
      </c>
      <c r="E139" s="19">
        <f t="shared" si="9"/>
        <v>876.83269356024789</v>
      </c>
      <c r="F139" s="19">
        <f t="shared" si="10"/>
        <v>122.91076712452163</v>
      </c>
      <c r="G139" s="19">
        <f t="shared" si="11"/>
        <v>753.92192643572628</v>
      </c>
      <c r="H139" s="21">
        <f t="shared" si="12"/>
        <v>90438.281597527355</v>
      </c>
    </row>
    <row r="140" spans="1:8" x14ac:dyDescent="0.15">
      <c r="A140" s="11"/>
      <c r="B140" s="20">
        <f t="shared" si="13"/>
        <v>125</v>
      </c>
      <c r="C140" s="18">
        <f t="shared" si="7"/>
        <v>44562</v>
      </c>
      <c r="D140" s="19">
        <f t="shared" si="8"/>
        <v>90438.281597527355</v>
      </c>
      <c r="E140" s="19">
        <f t="shared" si="9"/>
        <v>876.83269356024789</v>
      </c>
      <c r="F140" s="19">
        <f t="shared" si="10"/>
        <v>123.93399926083328</v>
      </c>
      <c r="G140" s="19">
        <f t="shared" si="11"/>
        <v>752.89869429941473</v>
      </c>
      <c r="H140" s="21">
        <f t="shared" si="12"/>
        <v>90314.347598266497</v>
      </c>
    </row>
    <row r="141" spans="1:8" x14ac:dyDescent="0.15">
      <c r="A141" s="11"/>
      <c r="B141" s="20">
        <f t="shared" si="13"/>
        <v>126</v>
      </c>
      <c r="C141" s="18">
        <f t="shared" si="7"/>
        <v>44593</v>
      </c>
      <c r="D141" s="19">
        <f t="shared" si="8"/>
        <v>90314.347598266497</v>
      </c>
      <c r="E141" s="19">
        <f t="shared" si="9"/>
        <v>876.83269356024789</v>
      </c>
      <c r="F141" s="19">
        <f t="shared" si="10"/>
        <v>124.96574980467972</v>
      </c>
      <c r="G141" s="19">
        <f t="shared" si="11"/>
        <v>751.86694375556817</v>
      </c>
      <c r="H141" s="21">
        <f t="shared" si="12"/>
        <v>90189.381848461839</v>
      </c>
    </row>
    <row r="142" spans="1:8" x14ac:dyDescent="0.15">
      <c r="A142" s="11"/>
      <c r="B142" s="20">
        <f t="shared" si="13"/>
        <v>127</v>
      </c>
      <c r="C142" s="18">
        <f t="shared" si="7"/>
        <v>44621</v>
      </c>
      <c r="D142" s="19">
        <f t="shared" si="8"/>
        <v>90189.381848461839</v>
      </c>
      <c r="E142" s="19">
        <f t="shared" si="9"/>
        <v>876.83269356024789</v>
      </c>
      <c r="F142" s="19">
        <f t="shared" si="10"/>
        <v>126.00608967180368</v>
      </c>
      <c r="G142" s="19">
        <f t="shared" si="11"/>
        <v>750.82660388844431</v>
      </c>
      <c r="H142" s="21">
        <f t="shared" si="12"/>
        <v>90063.375758790033</v>
      </c>
    </row>
    <row r="143" spans="1:8" x14ac:dyDescent="0.15">
      <c r="A143" s="11"/>
      <c r="B143" s="20">
        <f t="shared" si="13"/>
        <v>128</v>
      </c>
      <c r="C143" s="18">
        <f t="shared" si="7"/>
        <v>44652</v>
      </c>
      <c r="D143" s="19">
        <f t="shared" si="8"/>
        <v>90063.375758790033</v>
      </c>
      <c r="E143" s="19">
        <f t="shared" si="9"/>
        <v>876.83269356024789</v>
      </c>
      <c r="F143" s="19">
        <f t="shared" si="10"/>
        <v>127.05509036832144</v>
      </c>
      <c r="G143" s="19">
        <f t="shared" si="11"/>
        <v>749.77760319192646</v>
      </c>
      <c r="H143" s="21">
        <f t="shared" si="12"/>
        <v>89936.320668421686</v>
      </c>
    </row>
    <row r="144" spans="1:8" x14ac:dyDescent="0.15">
      <c r="A144" s="11"/>
      <c r="B144" s="20">
        <f t="shared" si="13"/>
        <v>129</v>
      </c>
      <c r="C144" s="18">
        <f t="shared" ref="C144:C207" si="14">IF(Loan_Not_Paid*Values_Entered,Payment_Date,"")</f>
        <v>44682</v>
      </c>
      <c r="D144" s="19">
        <f t="shared" ref="D144:D207" si="15">IF(Loan_Not_Paid*Values_Entered,Beginning_Balance,"")</f>
        <v>89936.320668421686</v>
      </c>
      <c r="E144" s="19">
        <f t="shared" ref="E144:E207" si="16">IF(Loan_Not_Paid*Values_Entered,Monthly_Payment,"")</f>
        <v>876.83269356024789</v>
      </c>
      <c r="F144" s="19">
        <f t="shared" ref="F144:F207" si="17">IF(Loan_Not_Paid*Values_Entered,Principal,"")</f>
        <v>128.11282399563771</v>
      </c>
      <c r="G144" s="19">
        <f t="shared" ref="G144:G207" si="18">IF(Loan_Not_Paid*Values_Entered,Interest,"")</f>
        <v>748.71986956461024</v>
      </c>
      <c r="H144" s="21">
        <f t="shared" ref="H144:H207" si="19">IF(Loan_Not_Paid*Values_Entered,Ending_Balance,"")</f>
        <v>89808.20784442607</v>
      </c>
    </row>
    <row r="145" spans="1:8" x14ac:dyDescent="0.15">
      <c r="A145" s="11"/>
      <c r="B145" s="20">
        <f t="shared" ref="B145:B208" si="20">IF(Loan_Not_Paid*Values_Entered,Payment_Number,"")</f>
        <v>130</v>
      </c>
      <c r="C145" s="18">
        <f t="shared" si="14"/>
        <v>44713</v>
      </c>
      <c r="D145" s="19">
        <f t="shared" si="15"/>
        <v>89808.20784442607</v>
      </c>
      <c r="E145" s="19">
        <f t="shared" si="16"/>
        <v>876.83269356024789</v>
      </c>
      <c r="F145" s="19">
        <f t="shared" si="17"/>
        <v>129.17936325540137</v>
      </c>
      <c r="G145" s="19">
        <f t="shared" si="18"/>
        <v>747.65333030484658</v>
      </c>
      <c r="H145" s="21">
        <f t="shared" si="19"/>
        <v>89679.028481170652</v>
      </c>
    </row>
    <row r="146" spans="1:8" x14ac:dyDescent="0.15">
      <c r="A146" s="11"/>
      <c r="B146" s="20">
        <f t="shared" si="20"/>
        <v>131</v>
      </c>
      <c r="C146" s="18">
        <f t="shared" si="14"/>
        <v>44743</v>
      </c>
      <c r="D146" s="19">
        <f t="shared" si="15"/>
        <v>89679.028481170652</v>
      </c>
      <c r="E146" s="19">
        <f t="shared" si="16"/>
        <v>876.83269356024789</v>
      </c>
      <c r="F146" s="19">
        <f t="shared" si="17"/>
        <v>130.25478145450262</v>
      </c>
      <c r="G146" s="19">
        <f t="shared" si="18"/>
        <v>746.57791210574533</v>
      </c>
      <c r="H146" s="21">
        <f t="shared" si="19"/>
        <v>89548.77369971617</v>
      </c>
    </row>
    <row r="147" spans="1:8" x14ac:dyDescent="0.15">
      <c r="A147" s="11"/>
      <c r="B147" s="20">
        <f t="shared" si="20"/>
        <v>132</v>
      </c>
      <c r="C147" s="18">
        <f t="shared" si="14"/>
        <v>44774</v>
      </c>
      <c r="D147" s="19">
        <f t="shared" si="15"/>
        <v>89548.77369971617</v>
      </c>
      <c r="E147" s="19">
        <f t="shared" si="16"/>
        <v>876.83269356024789</v>
      </c>
      <c r="F147" s="19">
        <f t="shared" si="17"/>
        <v>131.33915251011135</v>
      </c>
      <c r="G147" s="19">
        <f t="shared" si="18"/>
        <v>745.49354105013663</v>
      </c>
      <c r="H147" s="21">
        <f t="shared" si="19"/>
        <v>89417.434547206038</v>
      </c>
    </row>
    <row r="148" spans="1:8" x14ac:dyDescent="0.15">
      <c r="A148" s="57"/>
      <c r="B148" s="58">
        <f t="shared" si="20"/>
        <v>133</v>
      </c>
      <c r="C148" s="59">
        <f t="shared" si="14"/>
        <v>44805</v>
      </c>
      <c r="D148" s="60">
        <f t="shared" si="15"/>
        <v>89417.434547206038</v>
      </c>
      <c r="E148" s="60">
        <f t="shared" si="16"/>
        <v>876.83269356024789</v>
      </c>
      <c r="F148" s="60">
        <f t="shared" si="17"/>
        <v>132.432550954758</v>
      </c>
      <c r="G148" s="60">
        <f t="shared" si="18"/>
        <v>744.40014260548992</v>
      </c>
      <c r="H148" s="61">
        <f t="shared" si="19"/>
        <v>89285.00199625126</v>
      </c>
    </row>
    <row r="149" spans="1:8" x14ac:dyDescent="0.15">
      <c r="A149" s="11"/>
      <c r="B149" s="20">
        <f t="shared" si="20"/>
        <v>134</v>
      </c>
      <c r="C149" s="18">
        <f t="shared" si="14"/>
        <v>44835</v>
      </c>
      <c r="D149" s="19">
        <f t="shared" si="15"/>
        <v>89285.00199625126</v>
      </c>
      <c r="E149" s="19">
        <f t="shared" si="16"/>
        <v>876.83269356024789</v>
      </c>
      <c r="F149" s="19">
        <f t="shared" si="17"/>
        <v>133.53505194145635</v>
      </c>
      <c r="G149" s="19">
        <f t="shared" si="18"/>
        <v>743.29764161879154</v>
      </c>
      <c r="H149" s="21">
        <f t="shared" si="19"/>
        <v>89151.466944309883</v>
      </c>
    </row>
    <row r="150" spans="1:8" x14ac:dyDescent="0.15">
      <c r="A150" s="11"/>
      <c r="B150" s="20">
        <f t="shared" si="20"/>
        <v>135</v>
      </c>
      <c r="C150" s="18">
        <f t="shared" si="14"/>
        <v>44866</v>
      </c>
      <c r="D150" s="19">
        <f t="shared" si="15"/>
        <v>89151.466944309883</v>
      </c>
      <c r="E150" s="19">
        <f t="shared" si="16"/>
        <v>876.83269356024789</v>
      </c>
      <c r="F150" s="19">
        <f t="shared" si="17"/>
        <v>134.64673124886897</v>
      </c>
      <c r="G150" s="19">
        <f t="shared" si="18"/>
        <v>742.18596231137883</v>
      </c>
      <c r="H150" s="21">
        <f t="shared" si="19"/>
        <v>89016.820213060942</v>
      </c>
    </row>
    <row r="151" spans="1:8" x14ac:dyDescent="0.15">
      <c r="A151" s="11"/>
      <c r="B151" s="20">
        <f t="shared" si="20"/>
        <v>136</v>
      </c>
      <c r="C151" s="18">
        <f t="shared" si="14"/>
        <v>44896</v>
      </c>
      <c r="D151" s="19">
        <f t="shared" si="15"/>
        <v>89016.820213060942</v>
      </c>
      <c r="E151" s="19">
        <f t="shared" si="16"/>
        <v>876.83269356024789</v>
      </c>
      <c r="F151" s="19">
        <f t="shared" si="17"/>
        <v>135.76766528651581</v>
      </c>
      <c r="G151" s="19">
        <f t="shared" si="18"/>
        <v>741.0650282737322</v>
      </c>
      <c r="H151" s="21">
        <f t="shared" si="19"/>
        <v>88881.052547774423</v>
      </c>
    </row>
    <row r="152" spans="1:8" x14ac:dyDescent="0.15">
      <c r="A152" s="11"/>
      <c r="B152" s="20">
        <f t="shared" si="20"/>
        <v>137</v>
      </c>
      <c r="C152" s="18">
        <f t="shared" si="14"/>
        <v>44927</v>
      </c>
      <c r="D152" s="19">
        <f t="shared" si="15"/>
        <v>88881.052547774423</v>
      </c>
      <c r="E152" s="19">
        <f t="shared" si="16"/>
        <v>876.83269356024789</v>
      </c>
      <c r="F152" s="19">
        <f t="shared" si="17"/>
        <v>136.89793110002606</v>
      </c>
      <c r="G152" s="19">
        <f t="shared" si="18"/>
        <v>739.9347624602218</v>
      </c>
      <c r="H152" s="21">
        <f t="shared" si="19"/>
        <v>88744.154616674408</v>
      </c>
    </row>
    <row r="153" spans="1:8" x14ac:dyDescent="0.15">
      <c r="A153" s="11"/>
      <c r="B153" s="20">
        <f t="shared" si="20"/>
        <v>138</v>
      </c>
      <c r="C153" s="18">
        <f t="shared" si="14"/>
        <v>44958</v>
      </c>
      <c r="D153" s="19">
        <f t="shared" si="15"/>
        <v>88744.154616674408</v>
      </c>
      <c r="E153" s="19">
        <f t="shared" si="16"/>
        <v>876.83269356024789</v>
      </c>
      <c r="F153" s="19">
        <f t="shared" si="17"/>
        <v>138.03760637643381</v>
      </c>
      <c r="G153" s="19">
        <f t="shared" si="18"/>
        <v>738.79508718381419</v>
      </c>
      <c r="H153" s="21">
        <f t="shared" si="19"/>
        <v>88606.117010297981</v>
      </c>
    </row>
    <row r="154" spans="1:8" x14ac:dyDescent="0.15">
      <c r="A154" s="11"/>
      <c r="B154" s="20">
        <f t="shared" si="20"/>
        <v>139</v>
      </c>
      <c r="C154" s="18">
        <f t="shared" si="14"/>
        <v>44986</v>
      </c>
      <c r="D154" s="19">
        <f t="shared" si="15"/>
        <v>88606.117010297981</v>
      </c>
      <c r="E154" s="19">
        <f t="shared" si="16"/>
        <v>876.83269356024789</v>
      </c>
      <c r="F154" s="19">
        <f t="shared" si="17"/>
        <v>139.18676944951764</v>
      </c>
      <c r="G154" s="19">
        <f t="shared" si="18"/>
        <v>737.64592411073033</v>
      </c>
      <c r="H154" s="21">
        <f t="shared" si="19"/>
        <v>88466.93024084848</v>
      </c>
    </row>
    <row r="155" spans="1:8" x14ac:dyDescent="0.15">
      <c r="A155" s="11"/>
      <c r="B155" s="20">
        <f t="shared" si="20"/>
        <v>140</v>
      </c>
      <c r="C155" s="18">
        <f t="shared" si="14"/>
        <v>45017</v>
      </c>
      <c r="D155" s="19">
        <f t="shared" si="15"/>
        <v>88466.93024084848</v>
      </c>
      <c r="E155" s="19">
        <f t="shared" si="16"/>
        <v>876.83269356024789</v>
      </c>
      <c r="F155" s="19">
        <f t="shared" si="17"/>
        <v>140.34549930518486</v>
      </c>
      <c r="G155" s="19">
        <f t="shared" si="18"/>
        <v>736.48719425506306</v>
      </c>
      <c r="H155" s="21">
        <f t="shared" si="19"/>
        <v>88326.58474154328</v>
      </c>
    </row>
    <row r="156" spans="1:8" x14ac:dyDescent="0.15">
      <c r="A156" s="11"/>
      <c r="B156" s="20">
        <f t="shared" si="20"/>
        <v>141</v>
      </c>
      <c r="C156" s="18">
        <f t="shared" si="14"/>
        <v>45047</v>
      </c>
      <c r="D156" s="19">
        <f t="shared" si="15"/>
        <v>88326.58474154328</v>
      </c>
      <c r="E156" s="19">
        <f t="shared" si="16"/>
        <v>876.83269356024789</v>
      </c>
      <c r="F156" s="19">
        <f t="shared" si="17"/>
        <v>141.51387558690053</v>
      </c>
      <c r="G156" s="19">
        <f t="shared" si="18"/>
        <v>735.31881797334734</v>
      </c>
      <c r="H156" s="21">
        <f t="shared" si="19"/>
        <v>88185.070865956426</v>
      </c>
    </row>
    <row r="157" spans="1:8" x14ac:dyDescent="0.15">
      <c r="A157" s="11"/>
      <c r="B157" s="20">
        <f t="shared" si="20"/>
        <v>142</v>
      </c>
      <c r="C157" s="18">
        <f t="shared" si="14"/>
        <v>45078</v>
      </c>
      <c r="D157" s="19">
        <f t="shared" si="15"/>
        <v>88185.070865956426</v>
      </c>
      <c r="E157" s="19">
        <f t="shared" si="16"/>
        <v>876.83269356024789</v>
      </c>
      <c r="F157" s="19">
        <f t="shared" si="17"/>
        <v>142.69197860116148</v>
      </c>
      <c r="G157" s="19">
        <f t="shared" si="18"/>
        <v>734.14071495908649</v>
      </c>
      <c r="H157" s="21">
        <f t="shared" si="19"/>
        <v>88042.378887355211</v>
      </c>
    </row>
    <row r="158" spans="1:8" x14ac:dyDescent="0.15">
      <c r="A158" s="11"/>
      <c r="B158" s="20">
        <f t="shared" si="20"/>
        <v>143</v>
      </c>
      <c r="C158" s="18">
        <f t="shared" si="14"/>
        <v>45108</v>
      </c>
      <c r="D158" s="19">
        <f t="shared" si="15"/>
        <v>88042.378887355211</v>
      </c>
      <c r="E158" s="19">
        <f t="shared" si="16"/>
        <v>876.83269356024789</v>
      </c>
      <c r="F158" s="19">
        <f t="shared" si="17"/>
        <v>143.87988932301613</v>
      </c>
      <c r="G158" s="19">
        <f t="shared" si="18"/>
        <v>732.95280423723182</v>
      </c>
      <c r="H158" s="21">
        <f t="shared" si="19"/>
        <v>87898.498998032213</v>
      </c>
    </row>
    <row r="159" spans="1:8" x14ac:dyDescent="0.15">
      <c r="A159" s="11"/>
      <c r="B159" s="20">
        <f t="shared" si="20"/>
        <v>144</v>
      </c>
      <c r="C159" s="18">
        <f t="shared" si="14"/>
        <v>45139</v>
      </c>
      <c r="D159" s="19">
        <f t="shared" si="15"/>
        <v>87898.498998032213</v>
      </c>
      <c r="E159" s="19">
        <f t="shared" si="16"/>
        <v>876.83269356024789</v>
      </c>
      <c r="F159" s="19">
        <f t="shared" si="17"/>
        <v>145.07768940163024</v>
      </c>
      <c r="G159" s="19">
        <f t="shared" si="18"/>
        <v>731.75500415861768</v>
      </c>
      <c r="H159" s="21">
        <f t="shared" si="19"/>
        <v>87753.421308630583</v>
      </c>
    </row>
    <row r="160" spans="1:8" x14ac:dyDescent="0.15">
      <c r="A160" s="57"/>
      <c r="B160" s="58">
        <f t="shared" si="20"/>
        <v>145</v>
      </c>
      <c r="C160" s="59">
        <f t="shared" si="14"/>
        <v>45170</v>
      </c>
      <c r="D160" s="60">
        <f t="shared" si="15"/>
        <v>87753.421308630583</v>
      </c>
      <c r="E160" s="60">
        <f t="shared" si="16"/>
        <v>876.83269356024789</v>
      </c>
      <c r="F160" s="60">
        <f t="shared" si="17"/>
        <v>146.28546116589882</v>
      </c>
      <c r="G160" s="60">
        <f t="shared" si="18"/>
        <v>730.54723239434918</v>
      </c>
      <c r="H160" s="61">
        <f t="shared" si="19"/>
        <v>87607.135847464699</v>
      </c>
    </row>
    <row r="161" spans="1:8" x14ac:dyDescent="0.15">
      <c r="A161" s="11"/>
      <c r="B161" s="20">
        <f t="shared" si="20"/>
        <v>146</v>
      </c>
      <c r="C161" s="18">
        <f t="shared" si="14"/>
        <v>45200</v>
      </c>
      <c r="D161" s="19">
        <f t="shared" si="15"/>
        <v>87607.135847464699</v>
      </c>
      <c r="E161" s="19">
        <f t="shared" si="16"/>
        <v>876.83269356024789</v>
      </c>
      <c r="F161" s="19">
        <f t="shared" si="17"/>
        <v>147.50328763010489</v>
      </c>
      <c r="G161" s="19">
        <f t="shared" si="18"/>
        <v>729.32940593014303</v>
      </c>
      <c r="H161" s="21">
        <f t="shared" si="19"/>
        <v>87459.632559834601</v>
      </c>
    </row>
    <row r="162" spans="1:8" x14ac:dyDescent="0.15">
      <c r="A162" s="11"/>
      <c r="B162" s="20">
        <f t="shared" si="20"/>
        <v>147</v>
      </c>
      <c r="C162" s="18">
        <f t="shared" si="14"/>
        <v>45231</v>
      </c>
      <c r="D162" s="19">
        <f t="shared" si="15"/>
        <v>87459.632559834601</v>
      </c>
      <c r="E162" s="19">
        <f t="shared" si="16"/>
        <v>876.83269356024789</v>
      </c>
      <c r="F162" s="19">
        <f t="shared" si="17"/>
        <v>148.73125249962555</v>
      </c>
      <c r="G162" s="19">
        <f t="shared" si="18"/>
        <v>728.10144106062239</v>
      </c>
      <c r="H162" s="21">
        <f t="shared" si="19"/>
        <v>87310.901307334949</v>
      </c>
    </row>
    <row r="163" spans="1:8" x14ac:dyDescent="0.15">
      <c r="A163" s="11"/>
      <c r="B163" s="20">
        <f t="shared" si="20"/>
        <v>148</v>
      </c>
      <c r="C163" s="18">
        <f t="shared" si="14"/>
        <v>45261</v>
      </c>
      <c r="D163" s="19">
        <f t="shared" si="15"/>
        <v>87310.901307334949</v>
      </c>
      <c r="E163" s="19">
        <f t="shared" si="16"/>
        <v>876.83269356024789</v>
      </c>
      <c r="F163" s="19">
        <f t="shared" si="17"/>
        <v>149.96944017668491</v>
      </c>
      <c r="G163" s="19">
        <f t="shared" si="18"/>
        <v>726.86325338356301</v>
      </c>
      <c r="H163" s="21">
        <f t="shared" si="19"/>
        <v>87160.931867158273</v>
      </c>
    </row>
    <row r="164" spans="1:8" x14ac:dyDescent="0.15">
      <c r="A164" s="11"/>
      <c r="B164" s="20">
        <f t="shared" si="20"/>
        <v>149</v>
      </c>
      <c r="C164" s="18">
        <f t="shared" si="14"/>
        <v>45292</v>
      </c>
      <c r="D164" s="19">
        <f t="shared" si="15"/>
        <v>87160.931867158273</v>
      </c>
      <c r="E164" s="19">
        <f t="shared" si="16"/>
        <v>876.83269356024789</v>
      </c>
      <c r="F164" s="19">
        <f t="shared" si="17"/>
        <v>151.21793576615582</v>
      </c>
      <c r="G164" s="19">
        <f t="shared" si="18"/>
        <v>725.61475779409204</v>
      </c>
      <c r="H164" s="21">
        <f t="shared" si="19"/>
        <v>87009.713931392151</v>
      </c>
    </row>
    <row r="165" spans="1:8" x14ac:dyDescent="0.15">
      <c r="A165" s="11"/>
      <c r="B165" s="20">
        <f t="shared" si="20"/>
        <v>150</v>
      </c>
      <c r="C165" s="18">
        <f t="shared" si="14"/>
        <v>45323</v>
      </c>
      <c r="D165" s="19">
        <f t="shared" si="15"/>
        <v>87009.713931392151</v>
      </c>
      <c r="E165" s="19">
        <f t="shared" si="16"/>
        <v>876.83269356024789</v>
      </c>
      <c r="F165" s="19">
        <f t="shared" si="17"/>
        <v>152.47682508140906</v>
      </c>
      <c r="G165" s="19">
        <f t="shared" si="18"/>
        <v>724.35586847883883</v>
      </c>
      <c r="H165" s="21">
        <f t="shared" si="19"/>
        <v>86857.237106310728</v>
      </c>
    </row>
    <row r="166" spans="1:8" x14ac:dyDescent="0.15">
      <c r="A166" s="11"/>
      <c r="B166" s="20">
        <f t="shared" si="20"/>
        <v>151</v>
      </c>
      <c r="C166" s="18">
        <f t="shared" si="14"/>
        <v>45352</v>
      </c>
      <c r="D166" s="19">
        <f t="shared" si="15"/>
        <v>86857.237106310728</v>
      </c>
      <c r="E166" s="19">
        <f t="shared" si="16"/>
        <v>876.83269356024789</v>
      </c>
      <c r="F166" s="19">
        <f t="shared" si="17"/>
        <v>153.74619465021183</v>
      </c>
      <c r="G166" s="19">
        <f t="shared" si="18"/>
        <v>723.0864989100362</v>
      </c>
      <c r="H166" s="21">
        <f t="shared" si="19"/>
        <v>86703.490911660541</v>
      </c>
    </row>
    <row r="167" spans="1:8" x14ac:dyDescent="0.15">
      <c r="A167" s="11"/>
      <c r="B167" s="20">
        <f t="shared" si="20"/>
        <v>152</v>
      </c>
      <c r="C167" s="18">
        <f t="shared" si="14"/>
        <v>45383</v>
      </c>
      <c r="D167" s="19">
        <f t="shared" si="15"/>
        <v>86703.490911660541</v>
      </c>
      <c r="E167" s="19">
        <f t="shared" si="16"/>
        <v>876.83269356024789</v>
      </c>
      <c r="F167" s="19">
        <f t="shared" si="17"/>
        <v>155.02613172067481</v>
      </c>
      <c r="G167" s="19">
        <f t="shared" si="18"/>
        <v>721.80656183957308</v>
      </c>
      <c r="H167" s="21">
        <f t="shared" si="19"/>
        <v>86548.464779939794</v>
      </c>
    </row>
    <row r="168" spans="1:8" x14ac:dyDescent="0.15">
      <c r="A168" s="11"/>
      <c r="B168" s="20">
        <f t="shared" si="20"/>
        <v>153</v>
      </c>
      <c r="C168" s="18">
        <f t="shared" si="14"/>
        <v>45413</v>
      </c>
      <c r="D168" s="19">
        <f t="shared" si="15"/>
        <v>86548.464779939794</v>
      </c>
      <c r="E168" s="19">
        <f t="shared" si="16"/>
        <v>876.83269356024789</v>
      </c>
      <c r="F168" s="19">
        <f t="shared" si="17"/>
        <v>156.31672426724941</v>
      </c>
      <c r="G168" s="19">
        <f t="shared" si="18"/>
        <v>720.51596929299853</v>
      </c>
      <c r="H168" s="21">
        <f t="shared" si="19"/>
        <v>86392.148055672587</v>
      </c>
    </row>
    <row r="169" spans="1:8" x14ac:dyDescent="0.15">
      <c r="A169" s="11"/>
      <c r="B169" s="20">
        <f t="shared" si="20"/>
        <v>154</v>
      </c>
      <c r="C169" s="18">
        <f t="shared" si="14"/>
        <v>45444</v>
      </c>
      <c r="D169" s="19">
        <f t="shared" si="15"/>
        <v>86392.148055672587</v>
      </c>
      <c r="E169" s="19">
        <f t="shared" si="16"/>
        <v>876.83269356024789</v>
      </c>
      <c r="F169" s="19">
        <f t="shared" si="17"/>
        <v>157.61806099677429</v>
      </c>
      <c r="G169" s="19">
        <f t="shared" si="18"/>
        <v>719.21463256347374</v>
      </c>
      <c r="H169" s="21">
        <f t="shared" si="19"/>
        <v>86234.529994675831</v>
      </c>
    </row>
    <row r="170" spans="1:8" x14ac:dyDescent="0.15">
      <c r="A170" s="11"/>
      <c r="B170" s="20">
        <f t="shared" si="20"/>
        <v>155</v>
      </c>
      <c r="C170" s="18">
        <f t="shared" si="14"/>
        <v>45474</v>
      </c>
      <c r="D170" s="19">
        <f t="shared" si="15"/>
        <v>86234.529994675831</v>
      </c>
      <c r="E170" s="19">
        <f t="shared" si="16"/>
        <v>876.83269356024789</v>
      </c>
      <c r="F170" s="19">
        <f t="shared" si="17"/>
        <v>158.93023135457241</v>
      </c>
      <c r="G170" s="19">
        <f t="shared" si="18"/>
        <v>717.90246220567553</v>
      </c>
      <c r="H170" s="21">
        <f t="shared" si="19"/>
        <v>86075.599763321225</v>
      </c>
    </row>
    <row r="171" spans="1:8" x14ac:dyDescent="0.15">
      <c r="A171" s="11"/>
      <c r="B171" s="20">
        <f t="shared" si="20"/>
        <v>156</v>
      </c>
      <c r="C171" s="18">
        <f t="shared" si="14"/>
        <v>45505</v>
      </c>
      <c r="D171" s="19">
        <f t="shared" si="15"/>
        <v>86075.599763321225</v>
      </c>
      <c r="E171" s="19">
        <f t="shared" si="16"/>
        <v>876.83269356024789</v>
      </c>
      <c r="F171" s="19">
        <f t="shared" si="17"/>
        <v>160.25332553059923</v>
      </c>
      <c r="G171" s="19">
        <f t="shared" si="18"/>
        <v>716.57936802964866</v>
      </c>
      <c r="H171" s="21">
        <f t="shared" si="19"/>
        <v>85915.346437790664</v>
      </c>
    </row>
    <row r="172" spans="1:8" x14ac:dyDescent="0.15">
      <c r="A172" s="11"/>
      <c r="B172" s="58">
        <f t="shared" si="20"/>
        <v>157</v>
      </c>
      <c r="C172" s="59">
        <f t="shared" si="14"/>
        <v>45536</v>
      </c>
      <c r="D172" s="60">
        <f t="shared" si="15"/>
        <v>85915.346437790664</v>
      </c>
      <c r="E172" s="60">
        <f t="shared" si="16"/>
        <v>876.83269356024789</v>
      </c>
      <c r="F172" s="60">
        <f t="shared" si="17"/>
        <v>161.58743446564148</v>
      </c>
      <c r="G172" s="60">
        <f t="shared" si="18"/>
        <v>715.24525909460635</v>
      </c>
      <c r="H172" s="61">
        <f t="shared" si="19"/>
        <v>85753.759003324958</v>
      </c>
    </row>
    <row r="173" spans="1:8" x14ac:dyDescent="0.15">
      <c r="A173" s="11"/>
      <c r="B173" s="20">
        <f t="shared" si="20"/>
        <v>158</v>
      </c>
      <c r="C173" s="18">
        <f t="shared" si="14"/>
        <v>45566</v>
      </c>
      <c r="D173" s="19">
        <f t="shared" si="15"/>
        <v>85753.759003324958</v>
      </c>
      <c r="E173" s="19">
        <f t="shared" si="16"/>
        <v>876.83269356024789</v>
      </c>
      <c r="F173" s="19">
        <f t="shared" si="17"/>
        <v>162.93264985756792</v>
      </c>
      <c r="G173" s="19">
        <f t="shared" si="18"/>
        <v>713.90004370268002</v>
      </c>
      <c r="H173" s="21">
        <f t="shared" si="19"/>
        <v>85590.826353467477</v>
      </c>
    </row>
    <row r="174" spans="1:8" x14ac:dyDescent="0.15">
      <c r="A174" s="11"/>
      <c r="B174" s="20">
        <f t="shared" si="20"/>
        <v>159</v>
      </c>
      <c r="C174" s="18">
        <f t="shared" si="14"/>
        <v>45597</v>
      </c>
      <c r="D174" s="19">
        <f t="shared" si="15"/>
        <v>85590.826353467477</v>
      </c>
      <c r="E174" s="19">
        <f t="shared" si="16"/>
        <v>876.83269356024789</v>
      </c>
      <c r="F174" s="19">
        <f t="shared" si="17"/>
        <v>164.28906416763218</v>
      </c>
      <c r="G174" s="19">
        <f t="shared" si="18"/>
        <v>712.54362939261568</v>
      </c>
      <c r="H174" s="21">
        <f t="shared" si="19"/>
        <v>85426.537289299769</v>
      </c>
    </row>
    <row r="175" spans="1:8" x14ac:dyDescent="0.15">
      <c r="A175" s="11"/>
      <c r="B175" s="20">
        <f t="shared" si="20"/>
        <v>160</v>
      </c>
      <c r="C175" s="18">
        <f t="shared" si="14"/>
        <v>45627</v>
      </c>
      <c r="D175" s="19">
        <f t="shared" si="15"/>
        <v>85426.537289299769</v>
      </c>
      <c r="E175" s="19">
        <f t="shared" si="16"/>
        <v>876.83269356024789</v>
      </c>
      <c r="F175" s="19">
        <f t="shared" si="17"/>
        <v>165.65677062682772</v>
      </c>
      <c r="G175" s="19">
        <f t="shared" si="18"/>
        <v>711.17592293342011</v>
      </c>
      <c r="H175" s="21">
        <f t="shared" si="19"/>
        <v>85260.880518672988</v>
      </c>
    </row>
    <row r="176" spans="1:8" x14ac:dyDescent="0.15">
      <c r="A176" s="11"/>
      <c r="B176" s="20">
        <f t="shared" si="20"/>
        <v>161</v>
      </c>
      <c r="C176" s="18">
        <f t="shared" si="14"/>
        <v>45658</v>
      </c>
      <c r="D176" s="19">
        <f t="shared" si="15"/>
        <v>85260.880518672988</v>
      </c>
      <c r="E176" s="19">
        <f t="shared" si="16"/>
        <v>876.83269356024789</v>
      </c>
      <c r="F176" s="19">
        <f t="shared" si="17"/>
        <v>167.03586324229607</v>
      </c>
      <c r="G176" s="19">
        <f t="shared" si="18"/>
        <v>709.79683031795184</v>
      </c>
      <c r="H176" s="21">
        <f t="shared" si="19"/>
        <v>85093.844655430643</v>
      </c>
    </row>
    <row r="177" spans="1:8" x14ac:dyDescent="0.15">
      <c r="A177" s="11"/>
      <c r="B177" s="20">
        <f t="shared" si="20"/>
        <v>162</v>
      </c>
      <c r="C177" s="18">
        <f t="shared" si="14"/>
        <v>45689</v>
      </c>
      <c r="D177" s="19">
        <f t="shared" si="15"/>
        <v>85093.844655430643</v>
      </c>
      <c r="E177" s="19">
        <f t="shared" si="16"/>
        <v>876.83269356024789</v>
      </c>
      <c r="F177" s="19">
        <f t="shared" si="17"/>
        <v>168.42643680378819</v>
      </c>
      <c r="G177" s="19">
        <f t="shared" si="18"/>
        <v>708.40625675645981</v>
      </c>
      <c r="H177" s="21">
        <f t="shared" si="19"/>
        <v>84925.418218626932</v>
      </c>
    </row>
    <row r="178" spans="1:8" x14ac:dyDescent="0.15">
      <c r="A178" s="11"/>
      <c r="B178" s="20">
        <f t="shared" si="20"/>
        <v>163</v>
      </c>
      <c r="C178" s="18">
        <f t="shared" si="14"/>
        <v>45717</v>
      </c>
      <c r="D178" s="19">
        <f t="shared" si="15"/>
        <v>84925.418218626932</v>
      </c>
      <c r="E178" s="19">
        <f t="shared" si="16"/>
        <v>876.83269356024789</v>
      </c>
      <c r="F178" s="19">
        <f t="shared" si="17"/>
        <v>169.82858689017974</v>
      </c>
      <c r="G178" s="19">
        <f t="shared" si="18"/>
        <v>707.00410667006815</v>
      </c>
      <c r="H178" s="21">
        <f t="shared" si="19"/>
        <v>84755.589631736686</v>
      </c>
    </row>
    <row r="179" spans="1:8" x14ac:dyDescent="0.15">
      <c r="A179" s="11"/>
      <c r="B179" s="20">
        <f t="shared" si="20"/>
        <v>164</v>
      </c>
      <c r="C179" s="18">
        <f t="shared" si="14"/>
        <v>45748</v>
      </c>
      <c r="D179" s="19">
        <f t="shared" si="15"/>
        <v>84755.589631736686</v>
      </c>
      <c r="E179" s="19">
        <f t="shared" si="16"/>
        <v>876.83269356024789</v>
      </c>
      <c r="F179" s="19">
        <f t="shared" si="17"/>
        <v>171.24240987604051</v>
      </c>
      <c r="G179" s="19">
        <f t="shared" si="18"/>
        <v>705.59028368420752</v>
      </c>
      <c r="H179" s="21">
        <f t="shared" si="19"/>
        <v>84584.34722186072</v>
      </c>
    </row>
    <row r="180" spans="1:8" x14ac:dyDescent="0.15">
      <c r="A180" s="11"/>
      <c r="B180" s="20">
        <f t="shared" si="20"/>
        <v>165</v>
      </c>
      <c r="C180" s="18">
        <f t="shared" si="14"/>
        <v>45778</v>
      </c>
      <c r="D180" s="19">
        <f t="shared" si="15"/>
        <v>84584.34722186072</v>
      </c>
      <c r="E180" s="19">
        <f t="shared" si="16"/>
        <v>876.83269356024789</v>
      </c>
      <c r="F180" s="19">
        <f t="shared" si="17"/>
        <v>172.66800293825852</v>
      </c>
      <c r="G180" s="19">
        <f t="shared" si="18"/>
        <v>704.16469062198951</v>
      </c>
      <c r="H180" s="21">
        <f t="shared" si="19"/>
        <v>84411.679218922392</v>
      </c>
    </row>
    <row r="181" spans="1:8" x14ac:dyDescent="0.15">
      <c r="A181" s="11"/>
      <c r="B181" s="20">
        <f t="shared" si="20"/>
        <v>166</v>
      </c>
      <c r="C181" s="18">
        <f t="shared" si="14"/>
        <v>45809</v>
      </c>
      <c r="D181" s="19">
        <f t="shared" si="15"/>
        <v>84411.679218922392</v>
      </c>
      <c r="E181" s="19">
        <f t="shared" si="16"/>
        <v>876.83269356024789</v>
      </c>
      <c r="F181" s="19">
        <f t="shared" si="17"/>
        <v>174.10546406271953</v>
      </c>
      <c r="G181" s="19">
        <f t="shared" si="18"/>
        <v>702.72722949752836</v>
      </c>
      <c r="H181" s="21">
        <f t="shared" si="19"/>
        <v>84237.573754859739</v>
      </c>
    </row>
    <row r="182" spans="1:8" x14ac:dyDescent="0.15">
      <c r="A182" s="11"/>
      <c r="B182" s="20">
        <f t="shared" si="20"/>
        <v>167</v>
      </c>
      <c r="C182" s="18">
        <f t="shared" si="14"/>
        <v>45839</v>
      </c>
      <c r="D182" s="19">
        <f t="shared" si="15"/>
        <v>84237.573754859739</v>
      </c>
      <c r="E182" s="19">
        <f t="shared" si="16"/>
        <v>876.83269356024789</v>
      </c>
      <c r="F182" s="19">
        <f t="shared" si="17"/>
        <v>175.55489205104166</v>
      </c>
      <c r="G182" s="19">
        <f t="shared" si="18"/>
        <v>701.27780150920626</v>
      </c>
      <c r="H182" s="21">
        <f t="shared" si="19"/>
        <v>84062.018862808705</v>
      </c>
    </row>
    <row r="183" spans="1:8" x14ac:dyDescent="0.15">
      <c r="A183" s="11"/>
      <c r="B183" s="20">
        <f t="shared" si="20"/>
        <v>168</v>
      </c>
      <c r="C183" s="18">
        <f t="shared" si="14"/>
        <v>45870</v>
      </c>
      <c r="D183" s="19">
        <f t="shared" si="15"/>
        <v>84062.018862808705</v>
      </c>
      <c r="E183" s="19">
        <f t="shared" si="16"/>
        <v>876.83269356024789</v>
      </c>
      <c r="F183" s="19">
        <f t="shared" si="17"/>
        <v>177.01638652736656</v>
      </c>
      <c r="G183" s="19">
        <f t="shared" si="18"/>
        <v>699.81630703288147</v>
      </c>
      <c r="H183" s="21">
        <f t="shared" si="19"/>
        <v>83885.002476281312</v>
      </c>
    </row>
    <row r="184" spans="1:8" x14ac:dyDescent="0.15">
      <c r="A184" s="11"/>
      <c r="B184" s="58">
        <f t="shared" si="20"/>
        <v>169</v>
      </c>
      <c r="C184" s="59">
        <f t="shared" si="14"/>
        <v>45901</v>
      </c>
      <c r="D184" s="60">
        <f t="shared" si="15"/>
        <v>83885.002476281312</v>
      </c>
      <c r="E184" s="60">
        <f t="shared" si="16"/>
        <v>876.83269356024789</v>
      </c>
      <c r="F184" s="60">
        <f t="shared" si="17"/>
        <v>178.4900479452069</v>
      </c>
      <c r="G184" s="60">
        <f t="shared" si="18"/>
        <v>698.34264561504096</v>
      </c>
      <c r="H184" s="61">
        <f t="shared" si="19"/>
        <v>83706.512428336078</v>
      </c>
    </row>
    <row r="185" spans="1:8" x14ac:dyDescent="0.15">
      <c r="A185" s="11"/>
      <c r="B185" s="20">
        <f t="shared" si="20"/>
        <v>170</v>
      </c>
      <c r="C185" s="18">
        <f t="shared" si="14"/>
        <v>45931</v>
      </c>
      <c r="D185" s="19">
        <f t="shared" si="15"/>
        <v>83706.512428336078</v>
      </c>
      <c r="E185" s="19">
        <f t="shared" si="16"/>
        <v>876.83269356024789</v>
      </c>
      <c r="F185" s="19">
        <f t="shared" si="17"/>
        <v>179.97597759435075</v>
      </c>
      <c r="G185" s="19">
        <f t="shared" si="18"/>
        <v>696.85671596589714</v>
      </c>
      <c r="H185" s="21">
        <f t="shared" si="19"/>
        <v>83526.536450741754</v>
      </c>
    </row>
    <row r="186" spans="1:8" x14ac:dyDescent="0.15">
      <c r="A186" s="11"/>
      <c r="B186" s="20">
        <f t="shared" si="20"/>
        <v>171</v>
      </c>
      <c r="C186" s="18">
        <f t="shared" si="14"/>
        <v>45962</v>
      </c>
      <c r="D186" s="19">
        <f t="shared" si="15"/>
        <v>83526.536450741754</v>
      </c>
      <c r="E186" s="19">
        <f t="shared" si="16"/>
        <v>876.83269356024789</v>
      </c>
      <c r="F186" s="19">
        <f t="shared" si="17"/>
        <v>181.47427760782369</v>
      </c>
      <c r="G186" s="19">
        <f t="shared" si="18"/>
        <v>695.35841595242425</v>
      </c>
      <c r="H186" s="21">
        <f t="shared" si="19"/>
        <v>83345.062173133891</v>
      </c>
    </row>
    <row r="187" spans="1:8" x14ac:dyDescent="0.15">
      <c r="A187" s="11"/>
      <c r="B187" s="20">
        <f t="shared" si="20"/>
        <v>172</v>
      </c>
      <c r="C187" s="18">
        <f t="shared" si="14"/>
        <v>45992</v>
      </c>
      <c r="D187" s="19">
        <f t="shared" si="15"/>
        <v>83345.062173133891</v>
      </c>
      <c r="E187" s="19">
        <f t="shared" si="16"/>
        <v>876.83269356024789</v>
      </c>
      <c r="F187" s="19">
        <f t="shared" si="17"/>
        <v>182.98505096890884</v>
      </c>
      <c r="G187" s="19">
        <f t="shared" si="18"/>
        <v>693.84764259133908</v>
      </c>
      <c r="H187" s="21">
        <f t="shared" si="19"/>
        <v>83162.077122165007</v>
      </c>
    </row>
    <row r="188" spans="1:8" x14ac:dyDescent="0.15">
      <c r="A188" s="11"/>
      <c r="B188" s="20">
        <f t="shared" si="20"/>
        <v>173</v>
      </c>
      <c r="C188" s="18">
        <f t="shared" si="14"/>
        <v>46023</v>
      </c>
      <c r="D188" s="19">
        <f t="shared" si="15"/>
        <v>83162.077122165007</v>
      </c>
      <c r="E188" s="19">
        <f t="shared" si="16"/>
        <v>876.83269356024789</v>
      </c>
      <c r="F188" s="19">
        <f t="shared" si="17"/>
        <v>184.50840151822501</v>
      </c>
      <c r="G188" s="19">
        <f t="shared" si="18"/>
        <v>692.32429204202288</v>
      </c>
      <c r="H188" s="21">
        <f t="shared" si="19"/>
        <v>82977.568720646785</v>
      </c>
    </row>
    <row r="189" spans="1:8" x14ac:dyDescent="0.15">
      <c r="A189" s="11"/>
      <c r="B189" s="20">
        <f t="shared" si="20"/>
        <v>174</v>
      </c>
      <c r="C189" s="18">
        <f t="shared" si="14"/>
        <v>46054</v>
      </c>
      <c r="D189" s="19">
        <f t="shared" si="15"/>
        <v>82977.568720646785</v>
      </c>
      <c r="E189" s="19">
        <f t="shared" si="16"/>
        <v>876.83269356024789</v>
      </c>
      <c r="F189" s="19">
        <f t="shared" si="17"/>
        <v>186.04443396086421</v>
      </c>
      <c r="G189" s="19">
        <f t="shared" si="18"/>
        <v>690.78825959938365</v>
      </c>
      <c r="H189" s="21">
        <f t="shared" si="19"/>
        <v>82791.524286685861</v>
      </c>
    </row>
    <row r="190" spans="1:8" x14ac:dyDescent="0.15">
      <c r="A190" s="11"/>
      <c r="B190" s="20">
        <f t="shared" si="20"/>
        <v>175</v>
      </c>
      <c r="C190" s="18">
        <f t="shared" si="14"/>
        <v>46082</v>
      </c>
      <c r="D190" s="19">
        <f t="shared" si="15"/>
        <v>82791.524286685861</v>
      </c>
      <c r="E190" s="19">
        <f t="shared" si="16"/>
        <v>876.83269356024789</v>
      </c>
      <c r="F190" s="19">
        <f t="shared" si="17"/>
        <v>187.59325387358842</v>
      </c>
      <c r="G190" s="19">
        <f t="shared" si="18"/>
        <v>689.23943968665947</v>
      </c>
      <c r="H190" s="21">
        <f t="shared" si="19"/>
        <v>82603.931032812339</v>
      </c>
    </row>
    <row r="191" spans="1:8" x14ac:dyDescent="0.15">
      <c r="A191" s="11"/>
      <c r="B191" s="20">
        <f t="shared" si="20"/>
        <v>176</v>
      </c>
      <c r="C191" s="18">
        <f t="shared" si="14"/>
        <v>46113</v>
      </c>
      <c r="D191" s="19">
        <f t="shared" si="15"/>
        <v>82603.931032812339</v>
      </c>
      <c r="E191" s="19">
        <f t="shared" si="16"/>
        <v>876.83269356024789</v>
      </c>
      <c r="F191" s="19">
        <f t="shared" si="17"/>
        <v>189.15496771208606</v>
      </c>
      <c r="G191" s="19">
        <f t="shared" si="18"/>
        <v>687.67772584816191</v>
      </c>
      <c r="H191" s="21">
        <f t="shared" si="19"/>
        <v>82414.776065100217</v>
      </c>
    </row>
    <row r="192" spans="1:8" x14ac:dyDescent="0.15">
      <c r="A192" s="11"/>
      <c r="B192" s="20">
        <f t="shared" si="20"/>
        <v>177</v>
      </c>
      <c r="C192" s="18">
        <f t="shared" si="14"/>
        <v>46143</v>
      </c>
      <c r="D192" s="19">
        <f t="shared" si="15"/>
        <v>82414.776065100217</v>
      </c>
      <c r="E192" s="19">
        <f t="shared" si="16"/>
        <v>876.83269356024789</v>
      </c>
      <c r="F192" s="19">
        <f t="shared" si="17"/>
        <v>190.72968281828921</v>
      </c>
      <c r="G192" s="19">
        <f t="shared" si="18"/>
        <v>686.10301074195877</v>
      </c>
      <c r="H192" s="21">
        <f t="shared" si="19"/>
        <v>82224.046382281987</v>
      </c>
    </row>
    <row r="193" spans="1:8" x14ac:dyDescent="0.15">
      <c r="A193" s="11"/>
      <c r="B193" s="20">
        <f t="shared" si="20"/>
        <v>178</v>
      </c>
      <c r="C193" s="18">
        <f t="shared" si="14"/>
        <v>46174</v>
      </c>
      <c r="D193" s="19">
        <f t="shared" si="15"/>
        <v>82224.046382281987</v>
      </c>
      <c r="E193" s="19">
        <f t="shared" si="16"/>
        <v>876.83269356024789</v>
      </c>
      <c r="F193" s="19">
        <f t="shared" si="17"/>
        <v>192.31750742775145</v>
      </c>
      <c r="G193" s="19">
        <f t="shared" si="18"/>
        <v>684.51518613249652</v>
      </c>
      <c r="H193" s="21">
        <f t="shared" si="19"/>
        <v>82031.72887485422</v>
      </c>
    </row>
    <row r="194" spans="1:8" x14ac:dyDescent="0.15">
      <c r="A194" s="11"/>
      <c r="B194" s="20">
        <f t="shared" si="20"/>
        <v>179</v>
      </c>
      <c r="C194" s="18">
        <f t="shared" si="14"/>
        <v>46204</v>
      </c>
      <c r="D194" s="19">
        <f t="shared" si="15"/>
        <v>82031.72887485422</v>
      </c>
      <c r="E194" s="19">
        <f t="shared" si="16"/>
        <v>876.83269356024789</v>
      </c>
      <c r="F194" s="19">
        <f t="shared" si="17"/>
        <v>193.91855067708747</v>
      </c>
      <c r="G194" s="19">
        <f t="shared" si="18"/>
        <v>682.91414288316048</v>
      </c>
      <c r="H194" s="21">
        <f t="shared" si="19"/>
        <v>81837.810324177146</v>
      </c>
    </row>
    <row r="195" spans="1:8" x14ac:dyDescent="0.15">
      <c r="A195" s="11"/>
      <c r="B195" s="20">
        <f t="shared" si="20"/>
        <v>180</v>
      </c>
      <c r="C195" s="18">
        <f t="shared" si="14"/>
        <v>46235</v>
      </c>
      <c r="D195" s="19">
        <f t="shared" si="15"/>
        <v>81837.810324177146</v>
      </c>
      <c r="E195" s="19">
        <f t="shared" si="16"/>
        <v>876.83269356024789</v>
      </c>
      <c r="F195" s="19">
        <f t="shared" si="17"/>
        <v>195.53292261147419</v>
      </c>
      <c r="G195" s="19">
        <f t="shared" si="18"/>
        <v>681.2997709487737</v>
      </c>
      <c r="H195" s="21">
        <f t="shared" si="19"/>
        <v>81642.277401565632</v>
      </c>
    </row>
    <row r="196" spans="1:8" x14ac:dyDescent="0.15">
      <c r="A196" s="11"/>
      <c r="B196" s="58">
        <f t="shared" si="20"/>
        <v>181</v>
      </c>
      <c r="C196" s="59">
        <f t="shared" si="14"/>
        <v>46266</v>
      </c>
      <c r="D196" s="60">
        <f t="shared" si="15"/>
        <v>81642.277401565632</v>
      </c>
      <c r="E196" s="60">
        <f t="shared" si="16"/>
        <v>876.83269356024789</v>
      </c>
      <c r="F196" s="60">
        <f t="shared" si="17"/>
        <v>197.16073419221473</v>
      </c>
      <c r="G196" s="60">
        <f t="shared" si="18"/>
        <v>679.67195936803307</v>
      </c>
      <c r="H196" s="61">
        <f t="shared" si="19"/>
        <v>81445.116667373455</v>
      </c>
    </row>
    <row r="197" spans="1:8" x14ac:dyDescent="0.15">
      <c r="A197" s="11"/>
      <c r="B197" s="20">
        <f t="shared" si="20"/>
        <v>182</v>
      </c>
      <c r="C197" s="18">
        <f t="shared" si="14"/>
        <v>46296</v>
      </c>
      <c r="D197" s="19">
        <f t="shared" si="15"/>
        <v>81445.116667373455</v>
      </c>
      <c r="E197" s="19">
        <f t="shared" si="16"/>
        <v>876.83269356024789</v>
      </c>
      <c r="F197" s="19">
        <f t="shared" si="17"/>
        <v>198.80209730436491</v>
      </c>
      <c r="G197" s="19">
        <f t="shared" si="18"/>
        <v>678.03059625588298</v>
      </c>
      <c r="H197" s="21">
        <f t="shared" si="19"/>
        <v>81246.31457006908</v>
      </c>
    </row>
    <row r="198" spans="1:8" x14ac:dyDescent="0.15">
      <c r="A198" s="11"/>
      <c r="B198" s="20">
        <f t="shared" si="20"/>
        <v>183</v>
      </c>
      <c r="C198" s="18">
        <f t="shared" si="14"/>
        <v>46327</v>
      </c>
      <c r="D198" s="19">
        <f t="shared" si="15"/>
        <v>81246.31457006908</v>
      </c>
      <c r="E198" s="19">
        <f t="shared" si="16"/>
        <v>876.83269356024789</v>
      </c>
      <c r="F198" s="19">
        <f t="shared" si="17"/>
        <v>200.45712476442375</v>
      </c>
      <c r="G198" s="19">
        <f t="shared" si="18"/>
        <v>676.37556879582417</v>
      </c>
      <c r="H198" s="21">
        <f t="shared" si="19"/>
        <v>81045.857445304631</v>
      </c>
    </row>
    <row r="199" spans="1:8" x14ac:dyDescent="0.15">
      <c r="A199" s="11"/>
      <c r="B199" s="20">
        <f t="shared" si="20"/>
        <v>184</v>
      </c>
      <c r="C199" s="18">
        <f t="shared" si="14"/>
        <v>46357</v>
      </c>
      <c r="D199" s="19">
        <f t="shared" si="15"/>
        <v>81045.857445304631</v>
      </c>
      <c r="E199" s="19">
        <f t="shared" si="16"/>
        <v>876.83269356024789</v>
      </c>
      <c r="F199" s="19">
        <f t="shared" si="17"/>
        <v>202.12593032808758</v>
      </c>
      <c r="G199" s="19">
        <f t="shared" si="18"/>
        <v>674.70676323216026</v>
      </c>
      <c r="H199" s="21">
        <f t="shared" si="19"/>
        <v>80843.731514976535</v>
      </c>
    </row>
    <row r="200" spans="1:8" x14ac:dyDescent="0.15">
      <c r="A200" s="11"/>
      <c r="B200" s="20">
        <f t="shared" si="20"/>
        <v>185</v>
      </c>
      <c r="C200" s="18">
        <f t="shared" si="14"/>
        <v>46388</v>
      </c>
      <c r="D200" s="19">
        <f t="shared" si="15"/>
        <v>80843.731514976535</v>
      </c>
      <c r="E200" s="19">
        <f t="shared" si="16"/>
        <v>876.83269356024789</v>
      </c>
      <c r="F200" s="19">
        <f t="shared" si="17"/>
        <v>203.8086286980689</v>
      </c>
      <c r="G200" s="19">
        <f t="shared" si="18"/>
        <v>673.02406486217899</v>
      </c>
      <c r="H200" s="21">
        <f t="shared" si="19"/>
        <v>80639.92288627848</v>
      </c>
    </row>
    <row r="201" spans="1:8" x14ac:dyDescent="0.15">
      <c r="A201" s="11"/>
      <c r="B201" s="20">
        <f t="shared" si="20"/>
        <v>186</v>
      </c>
      <c r="C201" s="18">
        <f t="shared" si="14"/>
        <v>46419</v>
      </c>
      <c r="D201" s="19">
        <f t="shared" si="15"/>
        <v>80639.92288627848</v>
      </c>
      <c r="E201" s="19">
        <f t="shared" si="16"/>
        <v>876.83269356024789</v>
      </c>
      <c r="F201" s="19">
        <f t="shared" si="17"/>
        <v>205.50533553198031</v>
      </c>
      <c r="G201" s="19">
        <f t="shared" si="18"/>
        <v>671.32735802826755</v>
      </c>
      <c r="H201" s="21">
        <f t="shared" si="19"/>
        <v>80434.417550746526</v>
      </c>
    </row>
    <row r="202" spans="1:8" x14ac:dyDescent="0.15">
      <c r="A202" s="11"/>
      <c r="B202" s="20">
        <f t="shared" si="20"/>
        <v>187</v>
      </c>
      <c r="C202" s="18">
        <f t="shared" si="14"/>
        <v>46447</v>
      </c>
      <c r="D202" s="19">
        <f t="shared" si="15"/>
        <v>80434.417550746526</v>
      </c>
      <c r="E202" s="19">
        <f t="shared" si="16"/>
        <v>876.83269356024789</v>
      </c>
      <c r="F202" s="19">
        <f t="shared" si="17"/>
        <v>207.21616745028408</v>
      </c>
      <c r="G202" s="19">
        <f t="shared" si="18"/>
        <v>669.61652610996384</v>
      </c>
      <c r="H202" s="21">
        <f t="shared" si="19"/>
        <v>80227.201383296284</v>
      </c>
    </row>
    <row r="203" spans="1:8" x14ac:dyDescent="0.15">
      <c r="A203" s="11"/>
      <c r="B203" s="20">
        <f t="shared" si="20"/>
        <v>188</v>
      </c>
      <c r="C203" s="18">
        <f t="shared" si="14"/>
        <v>46478</v>
      </c>
      <c r="D203" s="19">
        <f t="shared" si="15"/>
        <v>80227.201383296284</v>
      </c>
      <c r="E203" s="19">
        <f t="shared" si="16"/>
        <v>876.83269356024789</v>
      </c>
      <c r="F203" s="19">
        <f t="shared" si="17"/>
        <v>208.94124204430767</v>
      </c>
      <c r="G203" s="19">
        <f t="shared" si="18"/>
        <v>667.89145151594028</v>
      </c>
      <c r="H203" s="21">
        <f t="shared" si="19"/>
        <v>80018.260141251958</v>
      </c>
    </row>
    <row r="204" spans="1:8" x14ac:dyDescent="0.15">
      <c r="A204" s="11"/>
      <c r="B204" s="20">
        <f t="shared" si="20"/>
        <v>189</v>
      </c>
      <c r="C204" s="18">
        <f t="shared" si="14"/>
        <v>46508</v>
      </c>
      <c r="D204" s="19">
        <f t="shared" si="15"/>
        <v>80018.260141251958</v>
      </c>
      <c r="E204" s="19">
        <f t="shared" si="16"/>
        <v>876.83269356024789</v>
      </c>
      <c r="F204" s="19">
        <f t="shared" si="17"/>
        <v>210.68067788432657</v>
      </c>
      <c r="G204" s="19">
        <f t="shared" si="18"/>
        <v>666.15201567592135</v>
      </c>
      <c r="H204" s="21">
        <f t="shared" si="19"/>
        <v>79807.579463367641</v>
      </c>
    </row>
    <row r="205" spans="1:8" x14ac:dyDescent="0.15">
      <c r="A205" s="11"/>
      <c r="B205" s="20">
        <f t="shared" si="20"/>
        <v>190</v>
      </c>
      <c r="C205" s="18">
        <f t="shared" si="14"/>
        <v>46539</v>
      </c>
      <c r="D205" s="19">
        <f t="shared" si="15"/>
        <v>79807.579463367641</v>
      </c>
      <c r="E205" s="19">
        <f t="shared" si="16"/>
        <v>876.83269356024789</v>
      </c>
      <c r="F205" s="19">
        <f t="shared" si="17"/>
        <v>212.43459452771356</v>
      </c>
      <c r="G205" s="19">
        <f t="shared" si="18"/>
        <v>664.39809903253433</v>
      </c>
      <c r="H205" s="21">
        <f t="shared" si="19"/>
        <v>79595.14486883994</v>
      </c>
    </row>
    <row r="206" spans="1:8" x14ac:dyDescent="0.15">
      <c r="A206" s="11"/>
      <c r="B206" s="20">
        <f t="shared" si="20"/>
        <v>191</v>
      </c>
      <c r="C206" s="18">
        <f t="shared" si="14"/>
        <v>46569</v>
      </c>
      <c r="D206" s="19">
        <f t="shared" si="15"/>
        <v>79595.14486883994</v>
      </c>
      <c r="E206" s="19">
        <f t="shared" si="16"/>
        <v>876.83269356024789</v>
      </c>
      <c r="F206" s="19">
        <f t="shared" si="17"/>
        <v>214.2031125271568</v>
      </c>
      <c r="G206" s="19">
        <f t="shared" si="18"/>
        <v>662.6295810330912</v>
      </c>
      <c r="H206" s="21">
        <f t="shared" si="19"/>
        <v>79380.941756312794</v>
      </c>
    </row>
    <row r="207" spans="1:8" x14ac:dyDescent="0.15">
      <c r="A207" s="11"/>
      <c r="B207" s="20">
        <f t="shared" si="20"/>
        <v>192</v>
      </c>
      <c r="C207" s="18">
        <f t="shared" si="14"/>
        <v>46600</v>
      </c>
      <c r="D207" s="19">
        <f t="shared" si="15"/>
        <v>79380.941756312794</v>
      </c>
      <c r="E207" s="19">
        <f t="shared" si="16"/>
        <v>876.83269356024789</v>
      </c>
      <c r="F207" s="19">
        <f t="shared" si="17"/>
        <v>215.98635343894534</v>
      </c>
      <c r="G207" s="19">
        <f t="shared" si="18"/>
        <v>660.84634012130266</v>
      </c>
      <c r="H207" s="21">
        <f t="shared" si="19"/>
        <v>79164.955402873806</v>
      </c>
    </row>
    <row r="208" spans="1:8" x14ac:dyDescent="0.15">
      <c r="A208" s="11"/>
      <c r="B208" s="20">
        <f t="shared" si="20"/>
        <v>193</v>
      </c>
      <c r="C208" s="18">
        <f t="shared" ref="C208:C271" si="21">IF(Loan_Not_Paid*Values_Entered,Payment_Date,"")</f>
        <v>46631</v>
      </c>
      <c r="D208" s="19">
        <f t="shared" ref="D208:D271" si="22">IF(Loan_Not_Paid*Values_Entered,Beginning_Balance,"")</f>
        <v>79164.955402873806</v>
      </c>
      <c r="E208" s="19">
        <f t="shared" ref="E208:E271" si="23">IF(Loan_Not_Paid*Values_Entered,Monthly_Payment,"")</f>
        <v>876.83269356024789</v>
      </c>
      <c r="F208" s="19">
        <f t="shared" ref="F208:F271" si="24">IF(Loan_Not_Paid*Values_Entered,Principal,"")</f>
        <v>217.78443983132459</v>
      </c>
      <c r="G208" s="19">
        <f t="shared" ref="G208:G271" si="25">IF(Loan_Not_Paid*Values_Entered,Interest,"")</f>
        <v>659.04825372892333</v>
      </c>
      <c r="H208" s="21">
        <f t="shared" ref="H208:H271" si="26">IF(Loan_Not_Paid*Values_Entered,Ending_Balance,"")</f>
        <v>78947.170963042416</v>
      </c>
    </row>
    <row r="209" spans="1:8" x14ac:dyDescent="0.15">
      <c r="A209" s="11"/>
      <c r="B209" s="20">
        <f t="shared" ref="B209:B272" si="27">IF(Loan_Not_Paid*Values_Entered,Payment_Number,"")</f>
        <v>194</v>
      </c>
      <c r="C209" s="18">
        <f t="shared" si="21"/>
        <v>46661</v>
      </c>
      <c r="D209" s="19">
        <f t="shared" si="22"/>
        <v>78947.170963042416</v>
      </c>
      <c r="E209" s="19">
        <f t="shared" si="23"/>
        <v>876.83269356024789</v>
      </c>
      <c r="F209" s="19">
        <f t="shared" si="24"/>
        <v>219.59749529292034</v>
      </c>
      <c r="G209" s="19">
        <f t="shared" si="25"/>
        <v>657.23519826732752</v>
      </c>
      <c r="H209" s="21">
        <f t="shared" si="26"/>
        <v>78727.57346774952</v>
      </c>
    </row>
    <row r="210" spans="1:8" x14ac:dyDescent="0.15">
      <c r="A210" s="11"/>
      <c r="B210" s="20">
        <f t="shared" si="27"/>
        <v>195</v>
      </c>
      <c r="C210" s="18">
        <f t="shared" si="21"/>
        <v>46692</v>
      </c>
      <c r="D210" s="19">
        <f t="shared" si="22"/>
        <v>78727.57346774952</v>
      </c>
      <c r="E210" s="19">
        <f t="shared" si="23"/>
        <v>876.83269356024789</v>
      </c>
      <c r="F210" s="19">
        <f t="shared" si="24"/>
        <v>221.42564444123391</v>
      </c>
      <c r="G210" s="19">
        <f t="shared" si="25"/>
        <v>655.40704911901412</v>
      </c>
      <c r="H210" s="21">
        <f t="shared" si="26"/>
        <v>78506.147823308362</v>
      </c>
    </row>
    <row r="211" spans="1:8" x14ac:dyDescent="0.15">
      <c r="A211" s="11"/>
      <c r="B211" s="20">
        <f t="shared" si="27"/>
        <v>196</v>
      </c>
      <c r="C211" s="18">
        <f t="shared" si="21"/>
        <v>46722</v>
      </c>
      <c r="D211" s="19">
        <f t="shared" si="22"/>
        <v>78506.147823308362</v>
      </c>
      <c r="E211" s="19">
        <f t="shared" si="23"/>
        <v>876.83269356024789</v>
      </c>
      <c r="F211" s="19">
        <f t="shared" si="24"/>
        <v>223.26901293120716</v>
      </c>
      <c r="G211" s="19">
        <f t="shared" si="25"/>
        <v>653.56368062904073</v>
      </c>
      <c r="H211" s="21">
        <f t="shared" si="26"/>
        <v>78282.878810377093</v>
      </c>
    </row>
    <row r="212" spans="1:8" x14ac:dyDescent="0.15">
      <c r="A212" s="11"/>
      <c r="B212" s="20">
        <f t="shared" si="27"/>
        <v>197</v>
      </c>
      <c r="C212" s="18">
        <f t="shared" si="21"/>
        <v>46753</v>
      </c>
      <c r="D212" s="19">
        <f t="shared" si="22"/>
        <v>78282.878810377093</v>
      </c>
      <c r="E212" s="19">
        <f t="shared" si="23"/>
        <v>876.83269356024789</v>
      </c>
      <c r="F212" s="19">
        <f t="shared" si="24"/>
        <v>225.12772746385946</v>
      </c>
      <c r="G212" s="19">
        <f t="shared" si="25"/>
        <v>651.70496609638849</v>
      </c>
      <c r="H212" s="21">
        <f t="shared" si="26"/>
        <v>78057.75108291331</v>
      </c>
    </row>
    <row r="213" spans="1:8" x14ac:dyDescent="0.15">
      <c r="A213" s="11"/>
      <c r="B213" s="20">
        <f t="shared" si="27"/>
        <v>198</v>
      </c>
      <c r="C213" s="18">
        <f t="shared" si="21"/>
        <v>46784</v>
      </c>
      <c r="D213" s="19">
        <f t="shared" si="22"/>
        <v>78057.75108291331</v>
      </c>
      <c r="E213" s="19">
        <f t="shared" si="23"/>
        <v>876.83269356024789</v>
      </c>
      <c r="F213" s="19">
        <f t="shared" si="24"/>
        <v>227.00191579499611</v>
      </c>
      <c r="G213" s="19">
        <f t="shared" si="25"/>
        <v>649.83077776525181</v>
      </c>
      <c r="H213" s="21">
        <f t="shared" si="26"/>
        <v>77830.74916711828</v>
      </c>
    </row>
    <row r="214" spans="1:8" x14ac:dyDescent="0.15">
      <c r="A214" s="11"/>
      <c r="B214" s="20">
        <f t="shared" si="27"/>
        <v>199</v>
      </c>
      <c r="C214" s="18">
        <f t="shared" si="21"/>
        <v>46813</v>
      </c>
      <c r="D214" s="19">
        <f t="shared" si="22"/>
        <v>77830.74916711828</v>
      </c>
      <c r="E214" s="19">
        <f t="shared" si="23"/>
        <v>876.83269356024789</v>
      </c>
      <c r="F214" s="19">
        <f t="shared" si="24"/>
        <v>228.89170674398946</v>
      </c>
      <c r="G214" s="19">
        <f t="shared" si="25"/>
        <v>647.94098681625849</v>
      </c>
      <c r="H214" s="21">
        <f t="shared" si="26"/>
        <v>77601.857460374304</v>
      </c>
    </row>
    <row r="215" spans="1:8" x14ac:dyDescent="0.15">
      <c r="A215" s="11"/>
      <c r="B215" s="20">
        <f t="shared" si="27"/>
        <v>200</v>
      </c>
      <c r="C215" s="18">
        <f t="shared" si="21"/>
        <v>46844</v>
      </c>
      <c r="D215" s="19">
        <f t="shared" si="22"/>
        <v>77601.857460374304</v>
      </c>
      <c r="E215" s="19">
        <f t="shared" si="23"/>
        <v>876.83269356024789</v>
      </c>
      <c r="F215" s="19">
        <f t="shared" si="24"/>
        <v>230.79723020263313</v>
      </c>
      <c r="G215" s="19">
        <f t="shared" si="25"/>
        <v>646.03546335761484</v>
      </c>
      <c r="H215" s="21">
        <f t="shared" si="26"/>
        <v>77371.060230171715</v>
      </c>
    </row>
    <row r="216" spans="1:8" x14ac:dyDescent="0.15">
      <c r="A216" s="11"/>
      <c r="B216" s="20">
        <f t="shared" si="27"/>
        <v>201</v>
      </c>
      <c r="C216" s="18">
        <f t="shared" si="21"/>
        <v>46874</v>
      </c>
      <c r="D216" s="19">
        <f t="shared" si="22"/>
        <v>77371.060230171715</v>
      </c>
      <c r="E216" s="19">
        <f t="shared" si="23"/>
        <v>876.83269356024789</v>
      </c>
      <c r="F216" s="19">
        <f t="shared" si="24"/>
        <v>232.71861714407012</v>
      </c>
      <c r="G216" s="19">
        <f t="shared" si="25"/>
        <v>644.1140764161778</v>
      </c>
      <c r="H216" s="21">
        <f t="shared" si="26"/>
        <v>77138.341613027675</v>
      </c>
    </row>
    <row r="217" spans="1:8" x14ac:dyDescent="0.15">
      <c r="A217" s="11"/>
      <c r="B217" s="20">
        <f t="shared" si="27"/>
        <v>202</v>
      </c>
      <c r="C217" s="18">
        <f t="shared" si="21"/>
        <v>46905</v>
      </c>
      <c r="D217" s="19">
        <f t="shared" si="22"/>
        <v>77138.341613027675</v>
      </c>
      <c r="E217" s="19">
        <f t="shared" si="23"/>
        <v>876.83269356024789</v>
      </c>
      <c r="F217" s="19">
        <f t="shared" si="24"/>
        <v>234.65599963179449</v>
      </c>
      <c r="G217" s="19">
        <f t="shared" si="25"/>
        <v>642.17669392845346</v>
      </c>
      <c r="H217" s="21">
        <f t="shared" si="26"/>
        <v>76903.685613395763</v>
      </c>
    </row>
    <row r="218" spans="1:8" x14ac:dyDescent="0.15">
      <c r="A218" s="11"/>
      <c r="B218" s="20">
        <f t="shared" si="27"/>
        <v>203</v>
      </c>
      <c r="C218" s="18">
        <f t="shared" si="21"/>
        <v>46935</v>
      </c>
      <c r="D218" s="19">
        <f t="shared" si="22"/>
        <v>76903.685613395763</v>
      </c>
      <c r="E218" s="19">
        <f t="shared" si="23"/>
        <v>876.83269356024789</v>
      </c>
      <c r="F218" s="19">
        <f t="shared" si="24"/>
        <v>236.60951082872919</v>
      </c>
      <c r="G218" s="19">
        <f t="shared" si="25"/>
        <v>640.22318273151882</v>
      </c>
      <c r="H218" s="21">
        <f t="shared" si="26"/>
        <v>76667.076102567022</v>
      </c>
    </row>
    <row r="219" spans="1:8" x14ac:dyDescent="0.15">
      <c r="A219" s="11"/>
      <c r="B219" s="20">
        <f t="shared" si="27"/>
        <v>204</v>
      </c>
      <c r="C219" s="18">
        <f t="shared" si="21"/>
        <v>46966</v>
      </c>
      <c r="D219" s="19">
        <f t="shared" si="22"/>
        <v>76667.076102567022</v>
      </c>
      <c r="E219" s="19">
        <f t="shared" si="23"/>
        <v>876.83269356024789</v>
      </c>
      <c r="F219" s="19">
        <f t="shared" si="24"/>
        <v>238.57928500637837</v>
      </c>
      <c r="G219" s="19">
        <f t="shared" si="25"/>
        <v>638.25340855386958</v>
      </c>
      <c r="H219" s="21">
        <f t="shared" si="26"/>
        <v>76428.496817560692</v>
      </c>
    </row>
    <row r="220" spans="1:8" x14ac:dyDescent="0.15">
      <c r="A220" s="11"/>
      <c r="B220" s="20">
        <f t="shared" si="27"/>
        <v>205</v>
      </c>
      <c r="C220" s="18">
        <f t="shared" si="21"/>
        <v>46997</v>
      </c>
      <c r="D220" s="19">
        <f t="shared" si="22"/>
        <v>76428.496817560692</v>
      </c>
      <c r="E220" s="19">
        <f t="shared" si="23"/>
        <v>876.83269356024789</v>
      </c>
      <c r="F220" s="19">
        <f t="shared" si="24"/>
        <v>240.56545755405645</v>
      </c>
      <c r="G220" s="19">
        <f t="shared" si="25"/>
        <v>636.26723600619152</v>
      </c>
      <c r="H220" s="21">
        <f t="shared" si="26"/>
        <v>76187.931360006623</v>
      </c>
    </row>
    <row r="221" spans="1:8" x14ac:dyDescent="0.15">
      <c r="A221" s="11"/>
      <c r="B221" s="20">
        <f t="shared" si="27"/>
        <v>206</v>
      </c>
      <c r="C221" s="18">
        <f t="shared" si="21"/>
        <v>47027</v>
      </c>
      <c r="D221" s="19">
        <f t="shared" si="22"/>
        <v>76187.931360006623</v>
      </c>
      <c r="E221" s="19">
        <f t="shared" si="23"/>
        <v>876.83269356024789</v>
      </c>
      <c r="F221" s="19">
        <f t="shared" si="24"/>
        <v>242.56816498819396</v>
      </c>
      <c r="G221" s="19">
        <f t="shared" si="25"/>
        <v>634.26452857205402</v>
      </c>
      <c r="H221" s="21">
        <f t="shared" si="26"/>
        <v>75945.363195018377</v>
      </c>
    </row>
    <row r="222" spans="1:8" x14ac:dyDescent="0.15">
      <c r="A222" s="11"/>
      <c r="B222" s="20">
        <f t="shared" si="27"/>
        <v>207</v>
      </c>
      <c r="C222" s="18">
        <f t="shared" si="21"/>
        <v>47058</v>
      </c>
      <c r="D222" s="19">
        <f t="shared" si="22"/>
        <v>75945.363195018377</v>
      </c>
      <c r="E222" s="19">
        <f t="shared" si="23"/>
        <v>876.83269356024789</v>
      </c>
      <c r="F222" s="19">
        <f t="shared" si="24"/>
        <v>244.58754496172071</v>
      </c>
      <c r="G222" s="19">
        <f t="shared" si="25"/>
        <v>632.24514859852729</v>
      </c>
      <c r="H222" s="21">
        <f t="shared" si="26"/>
        <v>75700.775650056778</v>
      </c>
    </row>
    <row r="223" spans="1:8" x14ac:dyDescent="0.15">
      <c r="A223" s="11"/>
      <c r="B223" s="20">
        <f t="shared" si="27"/>
        <v>208</v>
      </c>
      <c r="C223" s="18">
        <f t="shared" si="21"/>
        <v>47088</v>
      </c>
      <c r="D223" s="19">
        <f t="shared" si="22"/>
        <v>75700.775650056778</v>
      </c>
      <c r="E223" s="19">
        <f t="shared" si="23"/>
        <v>876.83269356024789</v>
      </c>
      <c r="F223" s="19">
        <f t="shared" si="24"/>
        <v>246.62373627352696</v>
      </c>
      <c r="G223" s="19">
        <f t="shared" si="25"/>
        <v>630.20895728672087</v>
      </c>
      <c r="H223" s="21">
        <f t="shared" si="26"/>
        <v>75454.151913783164</v>
      </c>
    </row>
    <row r="224" spans="1:8" x14ac:dyDescent="0.15">
      <c r="A224" s="11"/>
      <c r="B224" s="20">
        <f t="shared" si="27"/>
        <v>209</v>
      </c>
      <c r="C224" s="18">
        <f t="shared" si="21"/>
        <v>47119</v>
      </c>
      <c r="D224" s="19">
        <f t="shared" si="22"/>
        <v>75454.151913783164</v>
      </c>
      <c r="E224" s="19">
        <f t="shared" si="23"/>
        <v>876.83269356024789</v>
      </c>
      <c r="F224" s="19">
        <f t="shared" si="24"/>
        <v>248.67687887800409</v>
      </c>
      <c r="G224" s="19">
        <f t="shared" si="25"/>
        <v>628.15581468224377</v>
      </c>
      <c r="H224" s="21">
        <f t="shared" si="26"/>
        <v>75205.47503490519</v>
      </c>
    </row>
    <row r="225" spans="1:8" x14ac:dyDescent="0.15">
      <c r="A225" s="11"/>
      <c r="B225" s="20">
        <f t="shared" si="27"/>
        <v>210</v>
      </c>
      <c r="C225" s="18">
        <f t="shared" si="21"/>
        <v>47150</v>
      </c>
      <c r="D225" s="19">
        <f t="shared" si="22"/>
        <v>75205.47503490519</v>
      </c>
      <c r="E225" s="19">
        <f t="shared" si="23"/>
        <v>876.83269356024789</v>
      </c>
      <c r="F225" s="19">
        <f t="shared" si="24"/>
        <v>250.74711389466347</v>
      </c>
      <c r="G225" s="19">
        <f t="shared" si="25"/>
        <v>626.08557966558442</v>
      </c>
      <c r="H225" s="21">
        <f t="shared" si="26"/>
        <v>74954.727921010577</v>
      </c>
    </row>
    <row r="226" spans="1:8" x14ac:dyDescent="0.15">
      <c r="A226" s="11"/>
      <c r="B226" s="20">
        <f t="shared" si="27"/>
        <v>211</v>
      </c>
      <c r="C226" s="18">
        <f t="shared" si="21"/>
        <v>47178</v>
      </c>
      <c r="D226" s="19">
        <f t="shared" si="22"/>
        <v>74954.727921010577</v>
      </c>
      <c r="E226" s="19">
        <f t="shared" si="23"/>
        <v>876.83269356024789</v>
      </c>
      <c r="F226" s="19">
        <f t="shared" si="24"/>
        <v>252.83458361783656</v>
      </c>
      <c r="G226" s="19">
        <f t="shared" si="25"/>
        <v>623.99810994241147</v>
      </c>
      <c r="H226" s="21">
        <f t="shared" si="26"/>
        <v>74701.893337392714</v>
      </c>
    </row>
    <row r="227" spans="1:8" x14ac:dyDescent="0.15">
      <c r="A227" s="11"/>
      <c r="B227" s="20">
        <f t="shared" si="27"/>
        <v>212</v>
      </c>
      <c r="C227" s="18">
        <f t="shared" si="21"/>
        <v>47209</v>
      </c>
      <c r="D227" s="19">
        <f t="shared" si="22"/>
        <v>74701.893337392714</v>
      </c>
      <c r="E227" s="19">
        <f t="shared" si="23"/>
        <v>876.83269356024789</v>
      </c>
      <c r="F227" s="19">
        <f t="shared" si="24"/>
        <v>254.93943152645502</v>
      </c>
      <c r="G227" s="19">
        <f t="shared" si="25"/>
        <v>621.89326203379289</v>
      </c>
      <c r="H227" s="21">
        <f t="shared" si="26"/>
        <v>74446.95390586619</v>
      </c>
    </row>
    <row r="228" spans="1:8" x14ac:dyDescent="0.15">
      <c r="A228" s="11"/>
      <c r="B228" s="20">
        <f t="shared" si="27"/>
        <v>213</v>
      </c>
      <c r="C228" s="18">
        <f t="shared" si="21"/>
        <v>47239</v>
      </c>
      <c r="D228" s="19">
        <f t="shared" si="22"/>
        <v>74446.95390586619</v>
      </c>
      <c r="E228" s="19">
        <f t="shared" si="23"/>
        <v>876.83269356024789</v>
      </c>
      <c r="F228" s="19">
        <f t="shared" si="24"/>
        <v>257.06180229391276</v>
      </c>
      <c r="G228" s="19">
        <f t="shared" si="25"/>
        <v>619.77089126633507</v>
      </c>
      <c r="H228" s="21">
        <f t="shared" si="26"/>
        <v>74189.892103572434</v>
      </c>
    </row>
    <row r="229" spans="1:8" x14ac:dyDescent="0.15">
      <c r="A229" s="11"/>
      <c r="B229" s="20">
        <f t="shared" si="27"/>
        <v>214</v>
      </c>
      <c r="C229" s="18">
        <f t="shared" si="21"/>
        <v>47270</v>
      </c>
      <c r="D229" s="19">
        <f t="shared" si="22"/>
        <v>74189.892103572434</v>
      </c>
      <c r="E229" s="19">
        <f t="shared" si="23"/>
        <v>876.83269356024789</v>
      </c>
      <c r="F229" s="19">
        <f t="shared" si="24"/>
        <v>259.20184179800964</v>
      </c>
      <c r="G229" s="19">
        <f t="shared" si="25"/>
        <v>617.63085176223831</v>
      </c>
      <c r="H229" s="21">
        <f t="shared" si="26"/>
        <v>73930.690261774289</v>
      </c>
    </row>
    <row r="230" spans="1:8" x14ac:dyDescent="0.15">
      <c r="A230" s="11"/>
      <c r="B230" s="20">
        <f t="shared" si="27"/>
        <v>215</v>
      </c>
      <c r="C230" s="18">
        <f t="shared" si="21"/>
        <v>47300</v>
      </c>
      <c r="D230" s="19">
        <f t="shared" si="22"/>
        <v>73930.690261774289</v>
      </c>
      <c r="E230" s="19">
        <f t="shared" si="23"/>
        <v>876.83269356024789</v>
      </c>
      <c r="F230" s="19">
        <f t="shared" si="24"/>
        <v>261.35969713097802</v>
      </c>
      <c r="G230" s="19">
        <f t="shared" si="25"/>
        <v>615.47299642926987</v>
      </c>
      <c r="H230" s="21">
        <f t="shared" si="26"/>
        <v>73669.330564643315</v>
      </c>
    </row>
    <row r="231" spans="1:8" x14ac:dyDescent="0.15">
      <c r="A231" s="11"/>
      <c r="B231" s="20">
        <f t="shared" si="27"/>
        <v>216</v>
      </c>
      <c r="C231" s="18">
        <f t="shared" si="21"/>
        <v>47331</v>
      </c>
      <c r="D231" s="19">
        <f t="shared" si="22"/>
        <v>73669.330564643315</v>
      </c>
      <c r="E231" s="19">
        <f t="shared" si="23"/>
        <v>876.83269356024789</v>
      </c>
      <c r="F231" s="19">
        <f t="shared" si="24"/>
        <v>263.53551660959346</v>
      </c>
      <c r="G231" s="19">
        <f t="shared" si="25"/>
        <v>613.29717695065449</v>
      </c>
      <c r="H231" s="21">
        <f t="shared" si="26"/>
        <v>73405.795048033702</v>
      </c>
    </row>
    <row r="232" spans="1:8" x14ac:dyDescent="0.15">
      <c r="A232" s="11"/>
      <c r="B232" s="20">
        <f t="shared" si="27"/>
        <v>217</v>
      </c>
      <c r="C232" s="18">
        <f t="shared" si="21"/>
        <v>47362</v>
      </c>
      <c r="D232" s="19">
        <f t="shared" si="22"/>
        <v>73405.795048033702</v>
      </c>
      <c r="E232" s="19">
        <f t="shared" si="23"/>
        <v>876.83269356024789</v>
      </c>
      <c r="F232" s="19">
        <f t="shared" si="24"/>
        <v>265.72944978536833</v>
      </c>
      <c r="G232" s="19">
        <f t="shared" si="25"/>
        <v>611.10324377487962</v>
      </c>
      <c r="H232" s="21">
        <f t="shared" si="26"/>
        <v>73140.065598248388</v>
      </c>
    </row>
    <row r="233" spans="1:8" x14ac:dyDescent="0.15">
      <c r="A233" s="11"/>
      <c r="B233" s="20">
        <f t="shared" si="27"/>
        <v>218</v>
      </c>
      <c r="C233" s="18">
        <f t="shared" si="21"/>
        <v>47392</v>
      </c>
      <c r="D233" s="19">
        <f t="shared" si="22"/>
        <v>73140.065598248388</v>
      </c>
      <c r="E233" s="19">
        <f t="shared" si="23"/>
        <v>876.83269356024789</v>
      </c>
      <c r="F233" s="19">
        <f t="shared" si="24"/>
        <v>267.94164745483153</v>
      </c>
      <c r="G233" s="19">
        <f t="shared" si="25"/>
        <v>608.89104610541642</v>
      </c>
      <c r="H233" s="21">
        <f t="shared" si="26"/>
        <v>72872.123950793524</v>
      </c>
    </row>
    <row r="234" spans="1:8" x14ac:dyDescent="0.15">
      <c r="A234" s="11"/>
      <c r="B234" s="20">
        <f t="shared" si="27"/>
        <v>219</v>
      </c>
      <c r="C234" s="18">
        <f t="shared" si="21"/>
        <v>47423</v>
      </c>
      <c r="D234" s="19">
        <f t="shared" si="22"/>
        <v>72872.123950793524</v>
      </c>
      <c r="E234" s="19">
        <f t="shared" si="23"/>
        <v>876.83269356024789</v>
      </c>
      <c r="F234" s="19">
        <f t="shared" si="24"/>
        <v>270.17226166989298</v>
      </c>
      <c r="G234" s="19">
        <f t="shared" si="25"/>
        <v>606.66043189035497</v>
      </c>
      <c r="H234" s="21">
        <f t="shared" si="26"/>
        <v>72601.951689123642</v>
      </c>
    </row>
    <row r="235" spans="1:8" x14ac:dyDescent="0.15">
      <c r="A235" s="11"/>
      <c r="B235" s="20">
        <f t="shared" si="27"/>
        <v>220</v>
      </c>
      <c r="C235" s="18">
        <f t="shared" si="21"/>
        <v>47453</v>
      </c>
      <c r="D235" s="19">
        <f t="shared" si="22"/>
        <v>72601.951689123642</v>
      </c>
      <c r="E235" s="19">
        <f t="shared" si="23"/>
        <v>876.83269356024789</v>
      </c>
      <c r="F235" s="19">
        <f t="shared" si="24"/>
        <v>272.42144574829484</v>
      </c>
      <c r="G235" s="19">
        <f t="shared" si="25"/>
        <v>604.41124781195322</v>
      </c>
      <c r="H235" s="21">
        <f t="shared" si="26"/>
        <v>72329.530243375455</v>
      </c>
    </row>
    <row r="236" spans="1:8" x14ac:dyDescent="0.15">
      <c r="A236" s="11"/>
      <c r="B236" s="20">
        <f t="shared" si="27"/>
        <v>221</v>
      </c>
      <c r="C236" s="18">
        <f t="shared" si="21"/>
        <v>47484</v>
      </c>
      <c r="D236" s="19">
        <f t="shared" si="22"/>
        <v>72329.530243375455</v>
      </c>
      <c r="E236" s="19">
        <f t="shared" si="23"/>
        <v>876.83269356024789</v>
      </c>
      <c r="F236" s="19">
        <f t="shared" si="24"/>
        <v>274.68935428414937</v>
      </c>
      <c r="G236" s="19">
        <f t="shared" si="25"/>
        <v>602.14333927609857</v>
      </c>
      <c r="H236" s="21">
        <f t="shared" si="26"/>
        <v>72054.840889091254</v>
      </c>
    </row>
    <row r="237" spans="1:8" x14ac:dyDescent="0.15">
      <c r="A237" s="11"/>
      <c r="B237" s="20">
        <f t="shared" si="27"/>
        <v>222</v>
      </c>
      <c r="C237" s="18">
        <f t="shared" si="21"/>
        <v>47515</v>
      </c>
      <c r="D237" s="19">
        <f t="shared" si="22"/>
        <v>72054.840889091254</v>
      </c>
      <c r="E237" s="19">
        <f t="shared" si="23"/>
        <v>876.83269356024789</v>
      </c>
      <c r="F237" s="19">
        <f t="shared" si="24"/>
        <v>276.97614315856492</v>
      </c>
      <c r="G237" s="19">
        <f t="shared" si="25"/>
        <v>599.85655040168308</v>
      </c>
      <c r="H237" s="21">
        <f t="shared" si="26"/>
        <v>71777.864745932748</v>
      </c>
    </row>
    <row r="238" spans="1:8" x14ac:dyDescent="0.15">
      <c r="A238" s="11"/>
      <c r="B238" s="20">
        <f t="shared" si="27"/>
        <v>223</v>
      </c>
      <c r="C238" s="18">
        <f t="shared" si="21"/>
        <v>47543</v>
      </c>
      <c r="D238" s="19">
        <f t="shared" si="22"/>
        <v>71777.864745932748</v>
      </c>
      <c r="E238" s="19">
        <f t="shared" si="23"/>
        <v>876.83269356024789</v>
      </c>
      <c r="F238" s="19">
        <f t="shared" si="24"/>
        <v>279.28196955035992</v>
      </c>
      <c r="G238" s="19">
        <f t="shared" si="25"/>
        <v>597.55072400988797</v>
      </c>
      <c r="H238" s="21">
        <f t="shared" si="26"/>
        <v>71498.582776382333</v>
      </c>
    </row>
    <row r="239" spans="1:8" x14ac:dyDescent="0.15">
      <c r="A239" s="11"/>
      <c r="B239" s="20">
        <f t="shared" si="27"/>
        <v>224</v>
      </c>
      <c r="C239" s="18">
        <f t="shared" si="21"/>
        <v>47574</v>
      </c>
      <c r="D239" s="19">
        <f t="shared" si="22"/>
        <v>71498.582776382333</v>
      </c>
      <c r="E239" s="19">
        <f t="shared" si="23"/>
        <v>876.83269356024789</v>
      </c>
      <c r="F239" s="19">
        <f t="shared" si="24"/>
        <v>281.60699194686674</v>
      </c>
      <c r="G239" s="19">
        <f t="shared" si="25"/>
        <v>595.22570161338126</v>
      </c>
      <c r="H239" s="21">
        <f t="shared" si="26"/>
        <v>71216.975784435403</v>
      </c>
    </row>
    <row r="240" spans="1:8" x14ac:dyDescent="0.15">
      <c r="A240" s="11"/>
      <c r="B240" s="20">
        <f t="shared" si="27"/>
        <v>225</v>
      </c>
      <c r="C240" s="18">
        <f t="shared" si="21"/>
        <v>47604</v>
      </c>
      <c r="D240" s="19">
        <f t="shared" si="22"/>
        <v>71216.975784435403</v>
      </c>
      <c r="E240" s="19">
        <f t="shared" si="23"/>
        <v>876.83269356024789</v>
      </c>
      <c r="F240" s="19">
        <f t="shared" si="24"/>
        <v>283.95137015482436</v>
      </c>
      <c r="G240" s="19">
        <f t="shared" si="25"/>
        <v>592.88132340542359</v>
      </c>
      <c r="H240" s="21">
        <f t="shared" si="26"/>
        <v>70933.024414280662</v>
      </c>
    </row>
    <row r="241" spans="1:8" x14ac:dyDescent="0.15">
      <c r="A241" s="11"/>
      <c r="B241" s="20">
        <f t="shared" si="27"/>
        <v>226</v>
      </c>
      <c r="C241" s="18">
        <f t="shared" si="21"/>
        <v>47635</v>
      </c>
      <c r="D241" s="19">
        <f t="shared" si="22"/>
        <v>70933.024414280662</v>
      </c>
      <c r="E241" s="19">
        <f t="shared" si="23"/>
        <v>876.83269356024789</v>
      </c>
      <c r="F241" s="19">
        <f t="shared" si="24"/>
        <v>286.31526531136325</v>
      </c>
      <c r="G241" s="19">
        <f t="shared" si="25"/>
        <v>590.51742824888458</v>
      </c>
      <c r="H241" s="21">
        <f t="shared" si="26"/>
        <v>70646.709148969268</v>
      </c>
    </row>
    <row r="242" spans="1:8" x14ac:dyDescent="0.15">
      <c r="A242" s="11"/>
      <c r="B242" s="20">
        <f t="shared" si="27"/>
        <v>227</v>
      </c>
      <c r="C242" s="18">
        <f t="shared" si="21"/>
        <v>47665</v>
      </c>
      <c r="D242" s="19">
        <f t="shared" si="22"/>
        <v>70646.709148969268</v>
      </c>
      <c r="E242" s="19">
        <f t="shared" si="23"/>
        <v>876.83269356024789</v>
      </c>
      <c r="F242" s="19">
        <f t="shared" si="24"/>
        <v>288.69883989508048</v>
      </c>
      <c r="G242" s="19">
        <f t="shared" si="25"/>
        <v>588.13385366516741</v>
      </c>
      <c r="H242" s="21">
        <f t="shared" si="26"/>
        <v>70358.01030907419</v>
      </c>
    </row>
    <row r="243" spans="1:8" x14ac:dyDescent="0.15">
      <c r="A243" s="11"/>
      <c r="B243" s="20">
        <f t="shared" si="27"/>
        <v>228</v>
      </c>
      <c r="C243" s="18">
        <f t="shared" si="21"/>
        <v>47696</v>
      </c>
      <c r="D243" s="19">
        <f t="shared" si="22"/>
        <v>70358.01030907419</v>
      </c>
      <c r="E243" s="19">
        <f t="shared" si="23"/>
        <v>876.83269356024789</v>
      </c>
      <c r="F243" s="19">
        <f t="shared" si="24"/>
        <v>291.10225773720703</v>
      </c>
      <c r="G243" s="19">
        <f t="shared" si="25"/>
        <v>585.73043582304103</v>
      </c>
      <c r="H243" s="21">
        <f t="shared" si="26"/>
        <v>70066.908051336999</v>
      </c>
    </row>
    <row r="244" spans="1:8" x14ac:dyDescent="0.15">
      <c r="A244" s="11"/>
      <c r="B244" s="20">
        <f t="shared" si="27"/>
        <v>229</v>
      </c>
      <c r="C244" s="18">
        <f t="shared" si="21"/>
        <v>47727</v>
      </c>
      <c r="D244" s="19">
        <f t="shared" si="22"/>
        <v>70066.908051336999</v>
      </c>
      <c r="E244" s="19">
        <f t="shared" si="23"/>
        <v>876.83269356024789</v>
      </c>
      <c r="F244" s="19">
        <f t="shared" si="24"/>
        <v>293.52568403286926</v>
      </c>
      <c r="G244" s="19">
        <f t="shared" si="25"/>
        <v>583.30700952737868</v>
      </c>
      <c r="H244" s="21">
        <f t="shared" si="26"/>
        <v>69773.382367304177</v>
      </c>
    </row>
    <row r="245" spans="1:8" x14ac:dyDescent="0.15">
      <c r="A245" s="11"/>
      <c r="B245" s="20">
        <f t="shared" si="27"/>
        <v>230</v>
      </c>
      <c r="C245" s="18">
        <f t="shared" si="21"/>
        <v>47757</v>
      </c>
      <c r="D245" s="19">
        <f t="shared" si="22"/>
        <v>69773.382367304177</v>
      </c>
      <c r="E245" s="19">
        <f t="shared" si="23"/>
        <v>876.83269356024789</v>
      </c>
      <c r="F245" s="19">
        <f t="shared" si="24"/>
        <v>295.96928535244285</v>
      </c>
      <c r="G245" s="19">
        <f t="shared" si="25"/>
        <v>580.86340820780515</v>
      </c>
      <c r="H245" s="21">
        <f t="shared" si="26"/>
        <v>69477.413081951672</v>
      </c>
    </row>
    <row r="246" spans="1:8" x14ac:dyDescent="0.15">
      <c r="A246" s="11"/>
      <c r="B246" s="20">
        <f t="shared" si="27"/>
        <v>231</v>
      </c>
      <c r="C246" s="18">
        <f t="shared" si="21"/>
        <v>47788</v>
      </c>
      <c r="D246" s="19">
        <f t="shared" si="22"/>
        <v>69477.413081951672</v>
      </c>
      <c r="E246" s="19">
        <f t="shared" si="23"/>
        <v>876.83269356024789</v>
      </c>
      <c r="F246" s="19">
        <f t="shared" si="24"/>
        <v>298.43322965300189</v>
      </c>
      <c r="G246" s="19">
        <f t="shared" si="25"/>
        <v>578.39946390724606</v>
      </c>
      <c r="H246" s="21">
        <f t="shared" si="26"/>
        <v>69178.97985229874</v>
      </c>
    </row>
    <row r="247" spans="1:8" x14ac:dyDescent="0.15">
      <c r="A247" s="11"/>
      <c r="B247" s="20">
        <f t="shared" si="27"/>
        <v>232</v>
      </c>
      <c r="C247" s="18">
        <f t="shared" si="21"/>
        <v>47818</v>
      </c>
      <c r="D247" s="19">
        <f t="shared" si="22"/>
        <v>69178.97985229874</v>
      </c>
      <c r="E247" s="19">
        <f t="shared" si="23"/>
        <v>876.83269356024789</v>
      </c>
      <c r="F247" s="19">
        <f t="shared" si="24"/>
        <v>300.91768628986318</v>
      </c>
      <c r="G247" s="19">
        <f t="shared" si="25"/>
        <v>575.91500727038476</v>
      </c>
      <c r="H247" s="21">
        <f t="shared" si="26"/>
        <v>68878.062166008749</v>
      </c>
    </row>
    <row r="248" spans="1:8" x14ac:dyDescent="0.15">
      <c r="A248" s="11"/>
      <c r="B248" s="20">
        <f t="shared" si="27"/>
        <v>233</v>
      </c>
      <c r="C248" s="18">
        <f t="shared" si="21"/>
        <v>47849</v>
      </c>
      <c r="D248" s="19">
        <f t="shared" si="22"/>
        <v>68878.062166008749</v>
      </c>
      <c r="E248" s="19">
        <f t="shared" si="23"/>
        <v>876.83269356024789</v>
      </c>
      <c r="F248" s="19">
        <f t="shared" si="24"/>
        <v>303.42282602822627</v>
      </c>
      <c r="G248" s="19">
        <f t="shared" si="25"/>
        <v>573.40986753202174</v>
      </c>
      <c r="H248" s="21">
        <f t="shared" si="26"/>
        <v>68574.639339980669</v>
      </c>
    </row>
    <row r="249" spans="1:8" x14ac:dyDescent="0.15">
      <c r="A249" s="11"/>
      <c r="B249" s="20">
        <f t="shared" si="27"/>
        <v>234</v>
      </c>
      <c r="C249" s="18">
        <f t="shared" si="21"/>
        <v>47880</v>
      </c>
      <c r="D249" s="19">
        <f t="shared" si="22"/>
        <v>68574.639339980669</v>
      </c>
      <c r="E249" s="19">
        <f t="shared" si="23"/>
        <v>876.83269356024789</v>
      </c>
      <c r="F249" s="19">
        <f t="shared" si="24"/>
        <v>305.94882105491126</v>
      </c>
      <c r="G249" s="19">
        <f t="shared" si="25"/>
        <v>570.88387250533674</v>
      </c>
      <c r="H249" s="21">
        <f t="shared" si="26"/>
        <v>68268.690518925665</v>
      </c>
    </row>
    <row r="250" spans="1:8" x14ac:dyDescent="0.15">
      <c r="A250" s="11"/>
      <c r="B250" s="20">
        <f t="shared" si="27"/>
        <v>235</v>
      </c>
      <c r="C250" s="18">
        <f t="shared" si="21"/>
        <v>47908</v>
      </c>
      <c r="D250" s="19">
        <f t="shared" si="22"/>
        <v>68268.690518925665</v>
      </c>
      <c r="E250" s="19">
        <f t="shared" si="23"/>
        <v>876.83269356024789</v>
      </c>
      <c r="F250" s="19">
        <f t="shared" si="24"/>
        <v>308.4958449901934</v>
      </c>
      <c r="G250" s="19">
        <f t="shared" si="25"/>
        <v>568.33684857005449</v>
      </c>
      <c r="H250" s="21">
        <f t="shared" si="26"/>
        <v>67960.194673935534</v>
      </c>
    </row>
    <row r="251" spans="1:8" x14ac:dyDescent="0.15">
      <c r="A251" s="11"/>
      <c r="B251" s="20">
        <f t="shared" si="27"/>
        <v>236</v>
      </c>
      <c r="C251" s="18">
        <f t="shared" si="21"/>
        <v>47939</v>
      </c>
      <c r="D251" s="19">
        <f t="shared" si="22"/>
        <v>67960.194673935534</v>
      </c>
      <c r="E251" s="19">
        <f t="shared" si="23"/>
        <v>876.83269356024789</v>
      </c>
      <c r="F251" s="19">
        <f t="shared" si="24"/>
        <v>311.06407289973674</v>
      </c>
      <c r="G251" s="19">
        <f t="shared" si="25"/>
        <v>565.76862066051115</v>
      </c>
      <c r="H251" s="21">
        <f t="shared" si="26"/>
        <v>67649.13060103578</v>
      </c>
    </row>
    <row r="252" spans="1:8" x14ac:dyDescent="0.15">
      <c r="A252" s="11"/>
      <c r="B252" s="20">
        <f t="shared" si="27"/>
        <v>237</v>
      </c>
      <c r="C252" s="18">
        <f t="shared" si="21"/>
        <v>47969</v>
      </c>
      <c r="D252" s="19">
        <f t="shared" si="22"/>
        <v>67649.13060103578</v>
      </c>
      <c r="E252" s="19">
        <f t="shared" si="23"/>
        <v>876.83269356024789</v>
      </c>
      <c r="F252" s="19">
        <f t="shared" si="24"/>
        <v>313.65368130662699</v>
      </c>
      <c r="G252" s="19">
        <f t="shared" si="25"/>
        <v>563.17901225362095</v>
      </c>
      <c r="H252" s="21">
        <f t="shared" si="26"/>
        <v>67335.476919729146</v>
      </c>
    </row>
    <row r="253" spans="1:8" x14ac:dyDescent="0.15">
      <c r="A253" s="11"/>
      <c r="B253" s="20">
        <f t="shared" si="27"/>
        <v>238</v>
      </c>
      <c r="C253" s="18">
        <f t="shared" si="21"/>
        <v>48000</v>
      </c>
      <c r="D253" s="19">
        <f t="shared" si="22"/>
        <v>67335.476919729146</v>
      </c>
      <c r="E253" s="19">
        <f t="shared" si="23"/>
        <v>876.83269356024789</v>
      </c>
      <c r="F253" s="19">
        <f t="shared" si="24"/>
        <v>316.2648482035047</v>
      </c>
      <c r="G253" s="19">
        <f t="shared" si="25"/>
        <v>560.56784535674319</v>
      </c>
      <c r="H253" s="21">
        <f t="shared" si="26"/>
        <v>67019.212071525748</v>
      </c>
    </row>
    <row r="254" spans="1:8" x14ac:dyDescent="0.15">
      <c r="A254" s="11"/>
      <c r="B254" s="20">
        <f t="shared" si="27"/>
        <v>239</v>
      </c>
      <c r="C254" s="18">
        <f t="shared" si="21"/>
        <v>48030</v>
      </c>
      <c r="D254" s="19">
        <f t="shared" si="22"/>
        <v>67019.212071525748</v>
      </c>
      <c r="E254" s="19">
        <f t="shared" si="23"/>
        <v>876.83269356024789</v>
      </c>
      <c r="F254" s="19">
        <f t="shared" si="24"/>
        <v>318.89775306479891</v>
      </c>
      <c r="G254" s="19">
        <f t="shared" si="25"/>
        <v>557.93494049544915</v>
      </c>
      <c r="H254" s="21">
        <f t="shared" si="26"/>
        <v>66700.314318460878</v>
      </c>
    </row>
    <row r="255" spans="1:8" x14ac:dyDescent="0.15">
      <c r="A255" s="11"/>
      <c r="B255" s="20">
        <f t="shared" si="27"/>
        <v>240</v>
      </c>
      <c r="C255" s="18">
        <f t="shared" si="21"/>
        <v>48061</v>
      </c>
      <c r="D255" s="19">
        <f t="shared" si="22"/>
        <v>66700.314318460878</v>
      </c>
      <c r="E255" s="19">
        <f t="shared" si="23"/>
        <v>876.83269356024789</v>
      </c>
      <c r="F255" s="19">
        <f t="shared" si="24"/>
        <v>321.55257685906338</v>
      </c>
      <c r="G255" s="19">
        <f t="shared" si="25"/>
        <v>555.28011670118451</v>
      </c>
      <c r="H255" s="21">
        <f t="shared" si="26"/>
        <v>66378.761741601862</v>
      </c>
    </row>
    <row r="256" spans="1:8" x14ac:dyDescent="0.15">
      <c r="A256" s="11"/>
      <c r="B256" s="20">
        <f t="shared" si="27"/>
        <v>241</v>
      </c>
      <c r="C256" s="18">
        <f t="shared" si="21"/>
        <v>48092</v>
      </c>
      <c r="D256" s="19">
        <f t="shared" si="22"/>
        <v>66378.761741601862</v>
      </c>
      <c r="E256" s="19">
        <f t="shared" si="23"/>
        <v>876.83269356024789</v>
      </c>
      <c r="F256" s="19">
        <f t="shared" si="24"/>
        <v>324.22950206141508</v>
      </c>
      <c r="G256" s="19">
        <f t="shared" si="25"/>
        <v>552.60319149883287</v>
      </c>
      <c r="H256" s="21">
        <f t="shared" si="26"/>
        <v>66054.532239540364</v>
      </c>
    </row>
    <row r="257" spans="1:8" x14ac:dyDescent="0.15">
      <c r="A257" s="11"/>
      <c r="B257" s="20">
        <f t="shared" si="27"/>
        <v>242</v>
      </c>
      <c r="C257" s="18">
        <f t="shared" si="21"/>
        <v>48122</v>
      </c>
      <c r="D257" s="19">
        <f t="shared" si="22"/>
        <v>66054.532239540364</v>
      </c>
      <c r="E257" s="19">
        <f t="shared" si="23"/>
        <v>876.83269356024789</v>
      </c>
      <c r="F257" s="19">
        <f t="shared" si="24"/>
        <v>326.92871266607636</v>
      </c>
      <c r="G257" s="19">
        <f t="shared" si="25"/>
        <v>549.9039808941717</v>
      </c>
      <c r="H257" s="21">
        <f t="shared" si="26"/>
        <v>65727.603526874329</v>
      </c>
    </row>
    <row r="258" spans="1:8" x14ac:dyDescent="0.15">
      <c r="A258" s="11"/>
      <c r="B258" s="20">
        <f t="shared" si="27"/>
        <v>243</v>
      </c>
      <c r="C258" s="18">
        <f t="shared" si="21"/>
        <v>48153</v>
      </c>
      <c r="D258" s="19">
        <f t="shared" si="22"/>
        <v>65727.603526874329</v>
      </c>
      <c r="E258" s="19">
        <f t="shared" si="23"/>
        <v>876.83269356024789</v>
      </c>
      <c r="F258" s="19">
        <f t="shared" si="24"/>
        <v>329.65039419902143</v>
      </c>
      <c r="G258" s="19">
        <f t="shared" si="25"/>
        <v>547.18229936122657</v>
      </c>
      <c r="H258" s="21">
        <f t="shared" si="26"/>
        <v>65397.953132675262</v>
      </c>
    </row>
    <row r="259" spans="1:8" x14ac:dyDescent="0.15">
      <c r="A259" s="11"/>
      <c r="B259" s="20">
        <f t="shared" si="27"/>
        <v>244</v>
      </c>
      <c r="C259" s="18">
        <f t="shared" si="21"/>
        <v>48183</v>
      </c>
      <c r="D259" s="19">
        <f t="shared" si="22"/>
        <v>65397.953132675262</v>
      </c>
      <c r="E259" s="19">
        <f t="shared" si="23"/>
        <v>876.83269356024789</v>
      </c>
      <c r="F259" s="19">
        <f t="shared" si="24"/>
        <v>332.39473373072826</v>
      </c>
      <c r="G259" s="19">
        <f t="shared" si="25"/>
        <v>544.43795982951963</v>
      </c>
      <c r="H259" s="21">
        <f t="shared" si="26"/>
        <v>65065.558398944675</v>
      </c>
    </row>
    <row r="260" spans="1:8" x14ac:dyDescent="0.15">
      <c r="A260" s="11"/>
      <c r="B260" s="20">
        <f t="shared" si="27"/>
        <v>245</v>
      </c>
      <c r="C260" s="18">
        <f t="shared" si="21"/>
        <v>48214</v>
      </c>
      <c r="D260" s="19">
        <f t="shared" si="22"/>
        <v>65065.558398944675</v>
      </c>
      <c r="E260" s="19">
        <f t="shared" si="23"/>
        <v>876.83269356024789</v>
      </c>
      <c r="F260" s="19">
        <f t="shared" si="24"/>
        <v>335.16191988903654</v>
      </c>
      <c r="G260" s="19">
        <f t="shared" si="25"/>
        <v>541.67077367121135</v>
      </c>
      <c r="H260" s="21">
        <f t="shared" si="26"/>
        <v>64730.396479055518</v>
      </c>
    </row>
    <row r="261" spans="1:8" x14ac:dyDescent="0.15">
      <c r="A261" s="11"/>
      <c r="B261" s="20">
        <f t="shared" si="27"/>
        <v>246</v>
      </c>
      <c r="C261" s="18">
        <f t="shared" si="21"/>
        <v>48245</v>
      </c>
      <c r="D261" s="19">
        <f t="shared" si="22"/>
        <v>64730.396479055518</v>
      </c>
      <c r="E261" s="19">
        <f t="shared" si="23"/>
        <v>876.83269356024789</v>
      </c>
      <c r="F261" s="19">
        <f t="shared" si="24"/>
        <v>337.9521428721128</v>
      </c>
      <c r="G261" s="19">
        <f t="shared" si="25"/>
        <v>538.88055068813514</v>
      </c>
      <c r="H261" s="21">
        <f t="shared" si="26"/>
        <v>64392.444336183369</v>
      </c>
    </row>
    <row r="262" spans="1:8" x14ac:dyDescent="0.15">
      <c r="A262" s="11"/>
      <c r="B262" s="20">
        <f t="shared" si="27"/>
        <v>247</v>
      </c>
      <c r="C262" s="18">
        <f t="shared" si="21"/>
        <v>48274</v>
      </c>
      <c r="D262" s="19">
        <f t="shared" si="22"/>
        <v>64392.444336183369</v>
      </c>
      <c r="E262" s="19">
        <f t="shared" si="23"/>
        <v>876.83269356024789</v>
      </c>
      <c r="F262" s="19">
        <f t="shared" si="24"/>
        <v>340.76559446152316</v>
      </c>
      <c r="G262" s="19">
        <f t="shared" si="25"/>
        <v>536.06709909872484</v>
      </c>
      <c r="H262" s="21">
        <f t="shared" si="26"/>
        <v>64051.678741721902</v>
      </c>
    </row>
    <row r="263" spans="1:8" x14ac:dyDescent="0.15">
      <c r="A263" s="11"/>
      <c r="B263" s="20">
        <f t="shared" si="27"/>
        <v>248</v>
      </c>
      <c r="C263" s="18">
        <f t="shared" si="21"/>
        <v>48305</v>
      </c>
      <c r="D263" s="19">
        <f t="shared" si="22"/>
        <v>64051.678741721902</v>
      </c>
      <c r="E263" s="19">
        <f t="shared" si="23"/>
        <v>876.83269356024789</v>
      </c>
      <c r="F263" s="19">
        <f t="shared" si="24"/>
        <v>343.60246803541531</v>
      </c>
      <c r="G263" s="19">
        <f t="shared" si="25"/>
        <v>533.23022552483269</v>
      </c>
      <c r="H263" s="21">
        <f t="shared" si="26"/>
        <v>63708.076273686602</v>
      </c>
    </row>
    <row r="264" spans="1:8" x14ac:dyDescent="0.15">
      <c r="A264" s="11"/>
      <c r="B264" s="20">
        <f t="shared" si="27"/>
        <v>249</v>
      </c>
      <c r="C264" s="18">
        <f t="shared" si="21"/>
        <v>48335</v>
      </c>
      <c r="D264" s="19">
        <f t="shared" si="22"/>
        <v>63708.076273686602</v>
      </c>
      <c r="E264" s="19">
        <f t="shared" si="23"/>
        <v>876.83269356024789</v>
      </c>
      <c r="F264" s="19">
        <f t="shared" si="24"/>
        <v>346.46295858181014</v>
      </c>
      <c r="G264" s="19">
        <f t="shared" si="25"/>
        <v>530.3697349784378</v>
      </c>
      <c r="H264" s="21">
        <f t="shared" si="26"/>
        <v>63361.613315104623</v>
      </c>
    </row>
    <row r="265" spans="1:8" x14ac:dyDescent="0.15">
      <c r="A265" s="11"/>
      <c r="B265" s="20">
        <f t="shared" si="27"/>
        <v>250</v>
      </c>
      <c r="C265" s="18">
        <f t="shared" si="21"/>
        <v>48366</v>
      </c>
      <c r="D265" s="19">
        <f t="shared" si="22"/>
        <v>63361.613315104623</v>
      </c>
      <c r="E265" s="19">
        <f t="shared" si="23"/>
        <v>876.83269356024789</v>
      </c>
      <c r="F265" s="19">
        <f t="shared" si="24"/>
        <v>349.34726271200378</v>
      </c>
      <c r="G265" s="19">
        <f t="shared" si="25"/>
        <v>527.48543084824428</v>
      </c>
      <c r="H265" s="21">
        <f t="shared" si="26"/>
        <v>63012.266052392661</v>
      </c>
    </row>
    <row r="266" spans="1:8" x14ac:dyDescent="0.15">
      <c r="A266" s="11"/>
      <c r="B266" s="20">
        <f t="shared" si="27"/>
        <v>251</v>
      </c>
      <c r="C266" s="18">
        <f t="shared" si="21"/>
        <v>48396</v>
      </c>
      <c r="D266" s="19">
        <f t="shared" si="22"/>
        <v>63012.266052392661</v>
      </c>
      <c r="E266" s="19">
        <f t="shared" si="23"/>
        <v>876.83269356024789</v>
      </c>
      <c r="F266" s="19">
        <f t="shared" si="24"/>
        <v>352.25557867408116</v>
      </c>
      <c r="G266" s="19">
        <f t="shared" si="25"/>
        <v>524.57711488616678</v>
      </c>
      <c r="H266" s="21">
        <f t="shared" si="26"/>
        <v>62660.010473718634</v>
      </c>
    </row>
    <row r="267" spans="1:8" x14ac:dyDescent="0.15">
      <c r="A267" s="11"/>
      <c r="B267" s="20">
        <f t="shared" si="27"/>
        <v>252</v>
      </c>
      <c r="C267" s="18">
        <f t="shared" si="21"/>
        <v>48427</v>
      </c>
      <c r="D267" s="19">
        <f t="shared" si="22"/>
        <v>62660.010473718634</v>
      </c>
      <c r="E267" s="19">
        <f t="shared" si="23"/>
        <v>876.83269356024789</v>
      </c>
      <c r="F267" s="19">
        <f t="shared" si="24"/>
        <v>355.18810636654285</v>
      </c>
      <c r="G267" s="19">
        <f t="shared" si="25"/>
        <v>521.64458719370509</v>
      </c>
      <c r="H267" s="21">
        <f t="shared" si="26"/>
        <v>62304.822367352084</v>
      </c>
    </row>
    <row r="268" spans="1:8" x14ac:dyDescent="0.15">
      <c r="A268" s="11"/>
      <c r="B268" s="20">
        <f t="shared" si="27"/>
        <v>253</v>
      </c>
      <c r="C268" s="18">
        <f t="shared" si="21"/>
        <v>48458</v>
      </c>
      <c r="D268" s="19">
        <f t="shared" si="22"/>
        <v>62304.822367352084</v>
      </c>
      <c r="E268" s="19">
        <f t="shared" si="23"/>
        <v>876.83269356024789</v>
      </c>
      <c r="F268" s="19">
        <f t="shared" si="24"/>
        <v>358.14504735204434</v>
      </c>
      <c r="G268" s="19">
        <f t="shared" si="25"/>
        <v>518.68764620820355</v>
      </c>
      <c r="H268" s="21">
        <f t="shared" si="26"/>
        <v>61946.677320000133</v>
      </c>
    </row>
    <row r="269" spans="1:8" x14ac:dyDescent="0.15">
      <c r="A269" s="11"/>
      <c r="B269" s="20">
        <f t="shared" si="27"/>
        <v>254</v>
      </c>
      <c r="C269" s="18">
        <f t="shared" si="21"/>
        <v>48488</v>
      </c>
      <c r="D269" s="19">
        <f t="shared" si="22"/>
        <v>61946.677320000133</v>
      </c>
      <c r="E269" s="19">
        <f t="shared" si="23"/>
        <v>876.83269356024789</v>
      </c>
      <c r="F269" s="19">
        <f t="shared" si="24"/>
        <v>361.12660487125009</v>
      </c>
      <c r="G269" s="19">
        <f t="shared" si="25"/>
        <v>515.70608868899774</v>
      </c>
      <c r="H269" s="21">
        <f t="shared" si="26"/>
        <v>61585.550715128891</v>
      </c>
    </row>
    <row r="270" spans="1:8" x14ac:dyDescent="0.15">
      <c r="A270" s="11"/>
      <c r="B270" s="20">
        <f t="shared" si="27"/>
        <v>255</v>
      </c>
      <c r="C270" s="18">
        <f t="shared" si="21"/>
        <v>48519</v>
      </c>
      <c r="D270" s="19">
        <f t="shared" si="22"/>
        <v>61585.550715128891</v>
      </c>
      <c r="E270" s="19">
        <f t="shared" si="23"/>
        <v>876.83269356024789</v>
      </c>
      <c r="F270" s="19">
        <f t="shared" si="24"/>
        <v>364.13298385680326</v>
      </c>
      <c r="G270" s="19">
        <f t="shared" si="25"/>
        <v>512.69970970344468</v>
      </c>
      <c r="H270" s="21">
        <f t="shared" si="26"/>
        <v>61221.417731272057</v>
      </c>
    </row>
    <row r="271" spans="1:8" x14ac:dyDescent="0.15">
      <c r="A271" s="11"/>
      <c r="B271" s="20">
        <f t="shared" si="27"/>
        <v>256</v>
      </c>
      <c r="C271" s="18">
        <f t="shared" si="21"/>
        <v>48549</v>
      </c>
      <c r="D271" s="19">
        <f t="shared" si="22"/>
        <v>61221.417731272057</v>
      </c>
      <c r="E271" s="19">
        <f t="shared" si="23"/>
        <v>876.83269356024789</v>
      </c>
      <c r="F271" s="19">
        <f t="shared" si="24"/>
        <v>367.16439094741116</v>
      </c>
      <c r="G271" s="19">
        <f t="shared" si="25"/>
        <v>509.66830261283678</v>
      </c>
      <c r="H271" s="21">
        <f t="shared" si="26"/>
        <v>60854.253340324503</v>
      </c>
    </row>
    <row r="272" spans="1:8" x14ac:dyDescent="0.15">
      <c r="A272" s="11"/>
      <c r="B272" s="20">
        <f t="shared" si="27"/>
        <v>257</v>
      </c>
      <c r="C272" s="18">
        <f t="shared" ref="C272:C335" si="28">IF(Loan_Not_Paid*Values_Entered,Payment_Date,"")</f>
        <v>48580</v>
      </c>
      <c r="D272" s="19">
        <f t="shared" ref="D272:D335" si="29">IF(Loan_Not_Paid*Values_Entered,Beginning_Balance,"")</f>
        <v>60854.253340324503</v>
      </c>
      <c r="E272" s="19">
        <f t="shared" ref="E272:E335" si="30">IF(Loan_Not_Paid*Values_Entered,Monthly_Payment,"")</f>
        <v>876.83269356024789</v>
      </c>
      <c r="F272" s="19">
        <f t="shared" ref="F272:F335" si="31">IF(Loan_Not_Paid*Values_Entered,Principal,"")</f>
        <v>370.22103450204833</v>
      </c>
      <c r="G272" s="19">
        <f t="shared" ref="G272:G335" si="32">IF(Loan_Not_Paid*Values_Entered,Interest,"")</f>
        <v>506.61165905819939</v>
      </c>
      <c r="H272" s="21">
        <f t="shared" ref="H272:H335" si="33">IF(Loan_Not_Paid*Values_Entered,Ending_Balance,"")</f>
        <v>60484.032305822475</v>
      </c>
    </row>
    <row r="273" spans="1:8" x14ac:dyDescent="0.15">
      <c r="A273" s="11"/>
      <c r="B273" s="20">
        <f t="shared" ref="B273:B336" si="34">IF(Loan_Not_Paid*Values_Entered,Payment_Number,"")</f>
        <v>258</v>
      </c>
      <c r="C273" s="18">
        <f t="shared" si="28"/>
        <v>48611</v>
      </c>
      <c r="D273" s="19">
        <f t="shared" si="29"/>
        <v>60484.032305822475</v>
      </c>
      <c r="E273" s="19">
        <f t="shared" si="30"/>
        <v>876.83269356024789</v>
      </c>
      <c r="F273" s="19">
        <f t="shared" si="31"/>
        <v>373.30312461427792</v>
      </c>
      <c r="G273" s="19">
        <f t="shared" si="32"/>
        <v>503.52956894597003</v>
      </c>
      <c r="H273" s="21">
        <f t="shared" si="33"/>
        <v>60110.729181208182</v>
      </c>
    </row>
    <row r="274" spans="1:8" x14ac:dyDescent="0.15">
      <c r="A274" s="11"/>
      <c r="B274" s="20">
        <f t="shared" si="34"/>
        <v>259</v>
      </c>
      <c r="C274" s="18">
        <f t="shared" si="28"/>
        <v>48639</v>
      </c>
      <c r="D274" s="19">
        <f t="shared" si="29"/>
        <v>60110.729181208182</v>
      </c>
      <c r="E274" s="19">
        <f t="shared" si="30"/>
        <v>876.83269356024789</v>
      </c>
      <c r="F274" s="19">
        <f t="shared" si="31"/>
        <v>376.4108731266918</v>
      </c>
      <c r="G274" s="19">
        <f t="shared" si="32"/>
        <v>500.42182043355615</v>
      </c>
      <c r="H274" s="21">
        <f t="shared" si="33"/>
        <v>59734.318308081478</v>
      </c>
    </row>
    <row r="275" spans="1:8" x14ac:dyDescent="0.15">
      <c r="A275" s="11"/>
      <c r="B275" s="20">
        <f t="shared" si="34"/>
        <v>260</v>
      </c>
      <c r="C275" s="18">
        <f t="shared" si="28"/>
        <v>48670</v>
      </c>
      <c r="D275" s="19">
        <f t="shared" si="29"/>
        <v>59734.318308081478</v>
      </c>
      <c r="E275" s="19">
        <f t="shared" si="30"/>
        <v>876.83269356024789</v>
      </c>
      <c r="F275" s="19">
        <f t="shared" si="31"/>
        <v>379.54449364547145</v>
      </c>
      <c r="G275" s="19">
        <f t="shared" si="32"/>
        <v>497.2881999147765</v>
      </c>
      <c r="H275" s="21">
        <f t="shared" si="33"/>
        <v>59354.773814436165</v>
      </c>
    </row>
    <row r="276" spans="1:8" x14ac:dyDescent="0.15">
      <c r="A276" s="11"/>
      <c r="B276" s="20">
        <f t="shared" si="34"/>
        <v>261</v>
      </c>
      <c r="C276" s="18">
        <f t="shared" si="28"/>
        <v>48700</v>
      </c>
      <c r="D276" s="19">
        <f t="shared" si="29"/>
        <v>59354.773814436165</v>
      </c>
      <c r="E276" s="19">
        <f t="shared" si="30"/>
        <v>876.83269356024789</v>
      </c>
      <c r="F276" s="19">
        <f t="shared" si="31"/>
        <v>382.70420155507003</v>
      </c>
      <c r="G276" s="19">
        <f t="shared" si="32"/>
        <v>494.12849200517797</v>
      </c>
      <c r="H276" s="21">
        <f t="shared" si="33"/>
        <v>58972.069612881169</v>
      </c>
    </row>
    <row r="277" spans="1:8" x14ac:dyDescent="0.15">
      <c r="A277" s="11"/>
      <c r="B277" s="20">
        <f t="shared" si="34"/>
        <v>262</v>
      </c>
      <c r="C277" s="18">
        <f t="shared" si="28"/>
        <v>48731</v>
      </c>
      <c r="D277" s="19">
        <f t="shared" si="29"/>
        <v>58972.069612881169</v>
      </c>
      <c r="E277" s="19">
        <f t="shared" si="30"/>
        <v>876.83269356024789</v>
      </c>
      <c r="F277" s="19">
        <f t="shared" si="31"/>
        <v>385.89021403301604</v>
      </c>
      <c r="G277" s="19">
        <f t="shared" si="32"/>
        <v>490.94247952723191</v>
      </c>
      <c r="H277" s="21">
        <f t="shared" si="33"/>
        <v>58586.179398848093</v>
      </c>
    </row>
    <row r="278" spans="1:8" x14ac:dyDescent="0.15">
      <c r="A278" s="11"/>
      <c r="B278" s="20">
        <f t="shared" si="34"/>
        <v>263</v>
      </c>
      <c r="C278" s="18">
        <f t="shared" si="28"/>
        <v>48761</v>
      </c>
      <c r="D278" s="19">
        <f t="shared" si="29"/>
        <v>58586.179398848093</v>
      </c>
      <c r="E278" s="19">
        <f t="shared" si="30"/>
        <v>876.83269356024789</v>
      </c>
      <c r="F278" s="19">
        <f t="shared" si="31"/>
        <v>389.1027500648409</v>
      </c>
      <c r="G278" s="19">
        <f t="shared" si="32"/>
        <v>487.72994349540704</v>
      </c>
      <c r="H278" s="21">
        <f t="shared" si="33"/>
        <v>58197.076648783172</v>
      </c>
    </row>
    <row r="279" spans="1:8" x14ac:dyDescent="0.15">
      <c r="A279" s="11"/>
      <c r="B279" s="20">
        <f t="shared" si="34"/>
        <v>264</v>
      </c>
      <c r="C279" s="18">
        <f t="shared" si="28"/>
        <v>48792</v>
      </c>
      <c r="D279" s="19">
        <f t="shared" si="29"/>
        <v>58197.076648783172</v>
      </c>
      <c r="E279" s="19">
        <f t="shared" si="30"/>
        <v>876.83269356024789</v>
      </c>
      <c r="F279" s="19">
        <f t="shared" si="31"/>
        <v>392.34203045913068</v>
      </c>
      <c r="G279" s="19">
        <f t="shared" si="32"/>
        <v>484.49066310111721</v>
      </c>
      <c r="H279" s="21">
        <f t="shared" si="33"/>
        <v>57804.734618324088</v>
      </c>
    </row>
    <row r="280" spans="1:8" x14ac:dyDescent="0.15">
      <c r="A280" s="11"/>
      <c r="B280" s="20">
        <f t="shared" si="34"/>
        <v>265</v>
      </c>
      <c r="C280" s="18">
        <f t="shared" si="28"/>
        <v>48823</v>
      </c>
      <c r="D280" s="19">
        <f t="shared" si="29"/>
        <v>57804.734618324088</v>
      </c>
      <c r="E280" s="19">
        <f t="shared" si="30"/>
        <v>876.83269356024789</v>
      </c>
      <c r="F280" s="19">
        <f t="shared" si="31"/>
        <v>395.60827786270289</v>
      </c>
      <c r="G280" s="19">
        <f t="shared" si="32"/>
        <v>481.22441569754511</v>
      </c>
      <c r="H280" s="21">
        <f t="shared" si="33"/>
        <v>57409.126340461313</v>
      </c>
    </row>
    <row r="281" spans="1:8" x14ac:dyDescent="0.15">
      <c r="A281" s="11"/>
      <c r="B281" s="20">
        <f t="shared" si="34"/>
        <v>266</v>
      </c>
      <c r="C281" s="18">
        <f t="shared" si="28"/>
        <v>48853</v>
      </c>
      <c r="D281" s="19">
        <f t="shared" si="29"/>
        <v>57409.126340461313</v>
      </c>
      <c r="E281" s="19">
        <f t="shared" si="30"/>
        <v>876.83269356024789</v>
      </c>
      <c r="F281" s="19">
        <f t="shared" si="31"/>
        <v>398.9017167759099</v>
      </c>
      <c r="G281" s="19">
        <f t="shared" si="32"/>
        <v>477.93097678433804</v>
      </c>
      <c r="H281" s="21">
        <f t="shared" si="33"/>
        <v>57010.22462368547</v>
      </c>
    </row>
    <row r="282" spans="1:8" x14ac:dyDescent="0.15">
      <c r="A282" s="11"/>
      <c r="B282" s="20">
        <f t="shared" si="34"/>
        <v>267</v>
      </c>
      <c r="C282" s="18">
        <f t="shared" si="28"/>
        <v>48884</v>
      </c>
      <c r="D282" s="19">
        <f t="shared" si="29"/>
        <v>57010.22462368547</v>
      </c>
      <c r="E282" s="19">
        <f t="shared" si="30"/>
        <v>876.83269356024789</v>
      </c>
      <c r="F282" s="19">
        <f t="shared" si="31"/>
        <v>402.22257356806938</v>
      </c>
      <c r="G282" s="19">
        <f t="shared" si="32"/>
        <v>474.61011999217857</v>
      </c>
      <c r="H282" s="21">
        <f t="shared" si="33"/>
        <v>56608.002050117473</v>
      </c>
    </row>
    <row r="283" spans="1:8" x14ac:dyDescent="0.15">
      <c r="A283" s="11"/>
      <c r="B283" s="20">
        <f t="shared" si="34"/>
        <v>268</v>
      </c>
      <c r="C283" s="18">
        <f t="shared" si="28"/>
        <v>48914</v>
      </c>
      <c r="D283" s="19">
        <f t="shared" si="29"/>
        <v>56608.002050117473</v>
      </c>
      <c r="E283" s="19">
        <f t="shared" si="30"/>
        <v>876.83269356024789</v>
      </c>
      <c r="F283" s="19">
        <f t="shared" si="31"/>
        <v>405.5710764930235</v>
      </c>
      <c r="G283" s="19">
        <f t="shared" si="32"/>
        <v>471.26161706722445</v>
      </c>
      <c r="H283" s="21">
        <f t="shared" si="33"/>
        <v>56202.430973624345</v>
      </c>
    </row>
    <row r="284" spans="1:8" x14ac:dyDescent="0.15">
      <c r="A284" s="11"/>
      <c r="B284" s="20">
        <f t="shared" si="34"/>
        <v>269</v>
      </c>
      <c r="C284" s="18">
        <f t="shared" si="28"/>
        <v>48945</v>
      </c>
      <c r="D284" s="19">
        <f t="shared" si="29"/>
        <v>56202.430973624345</v>
      </c>
      <c r="E284" s="19">
        <f t="shared" si="30"/>
        <v>876.83269356024789</v>
      </c>
      <c r="F284" s="19">
        <f t="shared" si="31"/>
        <v>408.94745570482803</v>
      </c>
      <c r="G284" s="19">
        <f t="shared" si="32"/>
        <v>467.88523785541986</v>
      </c>
      <c r="H284" s="21">
        <f t="shared" si="33"/>
        <v>55793.483517919551</v>
      </c>
    </row>
    <row r="285" spans="1:8" x14ac:dyDescent="0.15">
      <c r="A285" s="11"/>
      <c r="B285" s="20">
        <f t="shared" si="34"/>
        <v>270</v>
      </c>
      <c r="C285" s="18">
        <f t="shared" si="28"/>
        <v>48976</v>
      </c>
      <c r="D285" s="19">
        <f t="shared" si="29"/>
        <v>55793.483517919551</v>
      </c>
      <c r="E285" s="19">
        <f t="shared" si="30"/>
        <v>876.83269356024789</v>
      </c>
      <c r="F285" s="19">
        <f t="shared" si="31"/>
        <v>412.35194327357067</v>
      </c>
      <c r="G285" s="19">
        <f t="shared" si="32"/>
        <v>464.48075028667722</v>
      </c>
      <c r="H285" s="21">
        <f t="shared" si="33"/>
        <v>55381.131574645988</v>
      </c>
    </row>
    <row r="286" spans="1:8" x14ac:dyDescent="0.15">
      <c r="A286" s="11"/>
      <c r="B286" s="20">
        <f t="shared" si="34"/>
        <v>271</v>
      </c>
      <c r="C286" s="18">
        <f t="shared" si="28"/>
        <v>49004</v>
      </c>
      <c r="D286" s="19">
        <f t="shared" si="29"/>
        <v>55381.131574645988</v>
      </c>
      <c r="E286" s="19">
        <f t="shared" si="30"/>
        <v>876.83269356024789</v>
      </c>
      <c r="F286" s="19">
        <f t="shared" si="31"/>
        <v>415.78477320132316</v>
      </c>
      <c r="G286" s="19">
        <f t="shared" si="32"/>
        <v>461.04792035892478</v>
      </c>
      <c r="H286" s="21">
        <f t="shared" si="33"/>
        <v>54965.346801444655</v>
      </c>
    </row>
    <row r="287" spans="1:8" x14ac:dyDescent="0.15">
      <c r="A287" s="11"/>
      <c r="B287" s="20">
        <f t="shared" si="34"/>
        <v>272</v>
      </c>
      <c r="C287" s="18">
        <f t="shared" si="28"/>
        <v>49035</v>
      </c>
      <c r="D287" s="19">
        <f t="shared" si="29"/>
        <v>54965.346801444655</v>
      </c>
      <c r="E287" s="19">
        <f t="shared" si="30"/>
        <v>876.83269356024789</v>
      </c>
      <c r="F287" s="19">
        <f t="shared" si="31"/>
        <v>419.24618143822414</v>
      </c>
      <c r="G287" s="19">
        <f t="shared" si="32"/>
        <v>457.58651212202375</v>
      </c>
      <c r="H287" s="21">
        <f t="shared" si="33"/>
        <v>54546.10062000656</v>
      </c>
    </row>
    <row r="288" spans="1:8" x14ac:dyDescent="0.15">
      <c r="A288" s="11"/>
      <c r="B288" s="20">
        <f t="shared" si="34"/>
        <v>273</v>
      </c>
      <c r="C288" s="18">
        <f t="shared" si="28"/>
        <v>49065</v>
      </c>
      <c r="D288" s="19">
        <f t="shared" si="29"/>
        <v>54546.10062000656</v>
      </c>
      <c r="E288" s="19">
        <f t="shared" si="30"/>
        <v>876.83269356024789</v>
      </c>
      <c r="F288" s="19">
        <f t="shared" si="31"/>
        <v>422.73640589869734</v>
      </c>
      <c r="G288" s="19">
        <f t="shared" si="32"/>
        <v>454.0962876615506</v>
      </c>
      <c r="H288" s="21">
        <f t="shared" si="33"/>
        <v>54123.364214107743</v>
      </c>
    </row>
    <row r="289" spans="1:8" x14ac:dyDescent="0.15">
      <c r="A289" s="11"/>
      <c r="B289" s="20">
        <f t="shared" si="34"/>
        <v>274</v>
      </c>
      <c r="C289" s="18">
        <f t="shared" si="28"/>
        <v>49096</v>
      </c>
      <c r="D289" s="19">
        <f t="shared" si="29"/>
        <v>54123.364214107743</v>
      </c>
      <c r="E289" s="19">
        <f t="shared" si="30"/>
        <v>876.83269356024789</v>
      </c>
      <c r="F289" s="19">
        <f t="shared" si="31"/>
        <v>426.25568647780398</v>
      </c>
      <c r="G289" s="19">
        <f t="shared" si="32"/>
        <v>450.57700708244397</v>
      </c>
      <c r="H289" s="21">
        <f t="shared" si="33"/>
        <v>53697.108527629985</v>
      </c>
    </row>
    <row r="290" spans="1:8" x14ac:dyDescent="0.15">
      <c r="A290" s="11"/>
      <c r="B290" s="20">
        <f t="shared" si="34"/>
        <v>275</v>
      </c>
      <c r="C290" s="18">
        <f t="shared" si="28"/>
        <v>49126</v>
      </c>
      <c r="D290" s="19">
        <f t="shared" si="29"/>
        <v>53697.108527629985</v>
      </c>
      <c r="E290" s="19">
        <f t="shared" si="30"/>
        <v>876.83269356024789</v>
      </c>
      <c r="F290" s="19">
        <f t="shared" si="31"/>
        <v>429.80426506773176</v>
      </c>
      <c r="G290" s="19">
        <f t="shared" si="32"/>
        <v>447.02842849251618</v>
      </c>
      <c r="H290" s="21">
        <f t="shared" si="33"/>
        <v>53267.304262562189</v>
      </c>
    </row>
    <row r="291" spans="1:8" x14ac:dyDescent="0.15">
      <c r="A291" s="11"/>
      <c r="B291" s="20">
        <f t="shared" si="34"/>
        <v>276</v>
      </c>
      <c r="C291" s="18">
        <f t="shared" si="28"/>
        <v>49157</v>
      </c>
      <c r="D291" s="19">
        <f t="shared" si="29"/>
        <v>53267.304262562189</v>
      </c>
      <c r="E291" s="19">
        <f t="shared" si="30"/>
        <v>876.83269356024789</v>
      </c>
      <c r="F291" s="19">
        <f t="shared" si="31"/>
        <v>433.3823855744206</v>
      </c>
      <c r="G291" s="19">
        <f t="shared" si="32"/>
        <v>443.45030798582735</v>
      </c>
      <c r="H291" s="21">
        <f t="shared" si="33"/>
        <v>52833.921876987908</v>
      </c>
    </row>
    <row r="292" spans="1:8" x14ac:dyDescent="0.15">
      <c r="A292" s="11"/>
      <c r="B292" s="20">
        <f t="shared" si="34"/>
        <v>277</v>
      </c>
      <c r="C292" s="18">
        <f t="shared" si="28"/>
        <v>49188</v>
      </c>
      <c r="D292" s="19">
        <f t="shared" si="29"/>
        <v>52833.921876987908</v>
      </c>
      <c r="E292" s="19">
        <f t="shared" si="30"/>
        <v>876.83269356024789</v>
      </c>
      <c r="F292" s="19">
        <f t="shared" si="31"/>
        <v>436.99029393432767</v>
      </c>
      <c r="G292" s="19">
        <f t="shared" si="32"/>
        <v>439.84239962592028</v>
      </c>
      <c r="H292" s="21">
        <f t="shared" si="33"/>
        <v>52396.931583053549</v>
      </c>
    </row>
    <row r="293" spans="1:8" x14ac:dyDescent="0.15">
      <c r="A293" s="11"/>
      <c r="B293" s="20">
        <f t="shared" si="34"/>
        <v>278</v>
      </c>
      <c r="C293" s="18">
        <f t="shared" si="28"/>
        <v>49218</v>
      </c>
      <c r="D293" s="19">
        <f t="shared" si="29"/>
        <v>52396.931583053549</v>
      </c>
      <c r="E293" s="19">
        <f t="shared" si="30"/>
        <v>876.83269356024789</v>
      </c>
      <c r="F293" s="19">
        <f t="shared" si="31"/>
        <v>440.62823813133093</v>
      </c>
      <c r="G293" s="19">
        <f t="shared" si="32"/>
        <v>436.20445542891702</v>
      </c>
      <c r="H293" s="21">
        <f t="shared" si="33"/>
        <v>51956.303344922257</v>
      </c>
    </row>
    <row r="294" spans="1:8" x14ac:dyDescent="0.15">
      <c r="A294" s="11"/>
      <c r="B294" s="20">
        <f t="shared" si="34"/>
        <v>279</v>
      </c>
      <c r="C294" s="18">
        <f t="shared" si="28"/>
        <v>49249</v>
      </c>
      <c r="D294" s="19">
        <f t="shared" si="29"/>
        <v>51956.303344922257</v>
      </c>
      <c r="E294" s="19">
        <f t="shared" si="30"/>
        <v>876.83269356024789</v>
      </c>
      <c r="F294" s="19">
        <f t="shared" si="31"/>
        <v>444.29646821377423</v>
      </c>
      <c r="G294" s="19">
        <f t="shared" si="32"/>
        <v>432.53622534647366</v>
      </c>
      <c r="H294" s="21">
        <f t="shared" si="33"/>
        <v>51512.006876708358</v>
      </c>
    </row>
    <row r="295" spans="1:8" x14ac:dyDescent="0.15">
      <c r="A295" s="11"/>
      <c r="B295" s="20">
        <f t="shared" si="34"/>
        <v>280</v>
      </c>
      <c r="C295" s="18">
        <f t="shared" si="28"/>
        <v>49279</v>
      </c>
      <c r="D295" s="19">
        <f t="shared" si="29"/>
        <v>51512.006876708358</v>
      </c>
      <c r="E295" s="19">
        <f t="shared" si="30"/>
        <v>876.83269356024789</v>
      </c>
      <c r="F295" s="19">
        <f t="shared" si="31"/>
        <v>447.99523631165391</v>
      </c>
      <c r="G295" s="19">
        <f t="shared" si="32"/>
        <v>428.83745724859403</v>
      </c>
      <c r="H295" s="21">
        <f t="shared" si="33"/>
        <v>51064.011640396784</v>
      </c>
    </row>
    <row r="296" spans="1:8" x14ac:dyDescent="0.15">
      <c r="A296" s="11"/>
      <c r="B296" s="20">
        <f t="shared" si="34"/>
        <v>281</v>
      </c>
      <c r="C296" s="18">
        <f t="shared" si="28"/>
        <v>49310</v>
      </c>
      <c r="D296" s="19">
        <f t="shared" si="29"/>
        <v>51064.011640396784</v>
      </c>
      <c r="E296" s="19">
        <f t="shared" si="30"/>
        <v>876.83269356024789</v>
      </c>
      <c r="F296" s="19">
        <f t="shared" si="31"/>
        <v>451.72479665394849</v>
      </c>
      <c r="G296" s="19">
        <f t="shared" si="32"/>
        <v>425.10789690629952</v>
      </c>
      <c r="H296" s="21">
        <f t="shared" si="33"/>
        <v>50612.286843742942</v>
      </c>
    </row>
    <row r="297" spans="1:8" x14ac:dyDescent="0.15">
      <c r="A297" s="11"/>
      <c r="B297" s="20">
        <f t="shared" si="34"/>
        <v>282</v>
      </c>
      <c r="C297" s="18">
        <f t="shared" si="28"/>
        <v>49341</v>
      </c>
      <c r="D297" s="19">
        <f t="shared" si="29"/>
        <v>50612.286843742942</v>
      </c>
      <c r="E297" s="19">
        <f t="shared" si="30"/>
        <v>876.83269356024789</v>
      </c>
      <c r="F297" s="19">
        <f t="shared" si="31"/>
        <v>455.48540558609261</v>
      </c>
      <c r="G297" s="19">
        <f t="shared" si="32"/>
        <v>421.34728797415534</v>
      </c>
      <c r="H297" s="21">
        <f t="shared" si="33"/>
        <v>50156.801438156748</v>
      </c>
    </row>
    <row r="298" spans="1:8" x14ac:dyDescent="0.15">
      <c r="A298" s="11"/>
      <c r="B298" s="20">
        <f t="shared" si="34"/>
        <v>283</v>
      </c>
      <c r="C298" s="18">
        <f t="shared" si="28"/>
        <v>49369</v>
      </c>
      <c r="D298" s="19">
        <f t="shared" si="29"/>
        <v>50156.801438156748</v>
      </c>
      <c r="E298" s="19">
        <f t="shared" si="30"/>
        <v>876.83269356024789</v>
      </c>
      <c r="F298" s="19">
        <f t="shared" si="31"/>
        <v>459.27732158759676</v>
      </c>
      <c r="G298" s="19">
        <f t="shared" si="32"/>
        <v>417.55537197265107</v>
      </c>
      <c r="H298" s="21">
        <f t="shared" si="33"/>
        <v>49697.524116569082</v>
      </c>
    </row>
    <row r="299" spans="1:8" x14ac:dyDescent="0.15">
      <c r="A299" s="11"/>
      <c r="B299" s="20">
        <f t="shared" si="34"/>
        <v>284</v>
      </c>
      <c r="C299" s="18">
        <f t="shared" si="28"/>
        <v>49400</v>
      </c>
      <c r="D299" s="19">
        <f t="shared" si="29"/>
        <v>49697.524116569082</v>
      </c>
      <c r="E299" s="19">
        <f t="shared" si="30"/>
        <v>876.83269356024789</v>
      </c>
      <c r="F299" s="19">
        <f t="shared" si="31"/>
        <v>463.10080528981348</v>
      </c>
      <c r="G299" s="19">
        <f t="shared" si="32"/>
        <v>413.73188827043435</v>
      </c>
      <c r="H299" s="21">
        <f t="shared" si="33"/>
        <v>49234.423311279155</v>
      </c>
    </row>
    <row r="300" spans="1:8" x14ac:dyDescent="0.15">
      <c r="A300" s="11"/>
      <c r="B300" s="20">
        <f t="shared" si="34"/>
        <v>285</v>
      </c>
      <c r="C300" s="18">
        <f t="shared" si="28"/>
        <v>49430</v>
      </c>
      <c r="D300" s="19">
        <f t="shared" si="29"/>
        <v>49234.423311279155</v>
      </c>
      <c r="E300" s="19">
        <f t="shared" si="30"/>
        <v>876.83269356024789</v>
      </c>
      <c r="F300" s="19">
        <f t="shared" si="31"/>
        <v>466.95611949385125</v>
      </c>
      <c r="G300" s="19">
        <f t="shared" si="32"/>
        <v>409.87657406639676</v>
      </c>
      <c r="H300" s="21">
        <f t="shared" si="33"/>
        <v>48767.467191785458</v>
      </c>
    </row>
    <row r="301" spans="1:8" x14ac:dyDescent="0.15">
      <c r="A301" s="11"/>
      <c r="B301" s="22">
        <f t="shared" si="34"/>
        <v>286</v>
      </c>
      <c r="C301" s="18">
        <f t="shared" si="28"/>
        <v>49461</v>
      </c>
      <c r="D301" s="19">
        <f t="shared" si="29"/>
        <v>48767.467191785458</v>
      </c>
      <c r="E301" s="19">
        <f t="shared" si="30"/>
        <v>876.83269356024789</v>
      </c>
      <c r="F301" s="19">
        <f t="shared" si="31"/>
        <v>470.84352918863755</v>
      </c>
      <c r="G301" s="19">
        <f t="shared" si="32"/>
        <v>405.98916437161034</v>
      </c>
      <c r="H301" s="21">
        <f t="shared" si="33"/>
        <v>48296.623662596801</v>
      </c>
    </row>
    <row r="302" spans="1:8" x14ac:dyDescent="0.15">
      <c r="A302" s="11"/>
      <c r="B302" s="22">
        <f t="shared" si="34"/>
        <v>287</v>
      </c>
      <c r="C302" s="18">
        <f t="shared" si="28"/>
        <v>49491</v>
      </c>
      <c r="D302" s="19">
        <f t="shared" si="29"/>
        <v>48296.623662596801</v>
      </c>
      <c r="E302" s="19">
        <f t="shared" si="30"/>
        <v>876.83269356024789</v>
      </c>
      <c r="F302" s="19">
        <f t="shared" si="31"/>
        <v>474.76330156913292</v>
      </c>
      <c r="G302" s="19">
        <f t="shared" si="32"/>
        <v>402.06939199111503</v>
      </c>
      <c r="H302" s="21">
        <f t="shared" si="33"/>
        <v>47821.860361027881</v>
      </c>
    </row>
    <row r="303" spans="1:8" x14ac:dyDescent="0.15">
      <c r="A303" s="11"/>
      <c r="B303" s="22">
        <f t="shared" si="34"/>
        <v>288</v>
      </c>
      <c r="C303" s="18">
        <f t="shared" si="28"/>
        <v>49522</v>
      </c>
      <c r="D303" s="19">
        <f t="shared" si="29"/>
        <v>47821.860361027881</v>
      </c>
      <c r="E303" s="19">
        <f t="shared" si="30"/>
        <v>876.83269356024789</v>
      </c>
      <c r="F303" s="19">
        <f t="shared" si="31"/>
        <v>478.71570605469606</v>
      </c>
      <c r="G303" s="19">
        <f t="shared" si="32"/>
        <v>398.116987505552</v>
      </c>
      <c r="H303" s="21">
        <f t="shared" si="33"/>
        <v>47343.144654972944</v>
      </c>
    </row>
    <row r="304" spans="1:8" x14ac:dyDescent="0.15">
      <c r="A304" s="11"/>
      <c r="B304" s="22">
        <f t="shared" si="34"/>
        <v>289</v>
      </c>
      <c r="C304" s="18">
        <f t="shared" si="28"/>
        <v>49553</v>
      </c>
      <c r="D304" s="19">
        <f t="shared" si="29"/>
        <v>47343.144654972944</v>
      </c>
      <c r="E304" s="19">
        <f t="shared" si="30"/>
        <v>876.83269356024789</v>
      </c>
      <c r="F304" s="19">
        <f t="shared" si="31"/>
        <v>482.70101430760133</v>
      </c>
      <c r="G304" s="19">
        <f t="shared" si="32"/>
        <v>394.13167925264656</v>
      </c>
      <c r="H304" s="21">
        <f t="shared" si="33"/>
        <v>46860.443640665384</v>
      </c>
    </row>
    <row r="305" spans="1:8" x14ac:dyDescent="0.15">
      <c r="A305" s="11"/>
      <c r="B305" s="22">
        <f t="shared" si="34"/>
        <v>290</v>
      </c>
      <c r="C305" s="18">
        <f t="shared" si="28"/>
        <v>49583</v>
      </c>
      <c r="D305" s="19">
        <f t="shared" si="29"/>
        <v>46860.443640665384</v>
      </c>
      <c r="E305" s="19">
        <f t="shared" si="30"/>
        <v>876.83269356024789</v>
      </c>
      <c r="F305" s="19">
        <f t="shared" si="31"/>
        <v>486.71950025171213</v>
      </c>
      <c r="G305" s="19">
        <f t="shared" si="32"/>
        <v>390.11319330853587</v>
      </c>
      <c r="H305" s="21">
        <f t="shared" si="33"/>
        <v>46373.724140413804</v>
      </c>
    </row>
    <row r="306" spans="1:8" x14ac:dyDescent="0.15">
      <c r="A306" s="11"/>
      <c r="B306" s="22">
        <f t="shared" si="34"/>
        <v>291</v>
      </c>
      <c r="C306" s="18">
        <f t="shared" si="28"/>
        <v>49614</v>
      </c>
      <c r="D306" s="19">
        <f t="shared" si="29"/>
        <v>46373.724140413804</v>
      </c>
      <c r="E306" s="19">
        <f t="shared" si="30"/>
        <v>876.83269356024789</v>
      </c>
      <c r="F306" s="19">
        <f t="shared" si="31"/>
        <v>490.77144009130762</v>
      </c>
      <c r="G306" s="19">
        <f t="shared" si="32"/>
        <v>386.06125346894038</v>
      </c>
      <c r="H306" s="21">
        <f t="shared" si="33"/>
        <v>45882.952700322494</v>
      </c>
    </row>
    <row r="307" spans="1:8" x14ac:dyDescent="0.15">
      <c r="A307" s="11"/>
      <c r="B307" s="22">
        <f t="shared" si="34"/>
        <v>292</v>
      </c>
      <c r="C307" s="18">
        <f t="shared" si="28"/>
        <v>49644</v>
      </c>
      <c r="D307" s="19">
        <f t="shared" si="29"/>
        <v>45882.952700322494</v>
      </c>
      <c r="E307" s="19">
        <f t="shared" si="30"/>
        <v>876.83269356024789</v>
      </c>
      <c r="F307" s="19">
        <f t="shared" si="31"/>
        <v>494.85711233006771</v>
      </c>
      <c r="G307" s="19">
        <f t="shared" si="32"/>
        <v>381.97558123018018</v>
      </c>
      <c r="H307" s="21">
        <f t="shared" si="33"/>
        <v>45388.095587992342</v>
      </c>
    </row>
    <row r="308" spans="1:8" x14ac:dyDescent="0.15">
      <c r="A308" s="11"/>
      <c r="B308" s="22">
        <f t="shared" si="34"/>
        <v>293</v>
      </c>
      <c r="C308" s="18">
        <f t="shared" si="28"/>
        <v>49675</v>
      </c>
      <c r="D308" s="19">
        <f t="shared" si="29"/>
        <v>45388.095587992342</v>
      </c>
      <c r="E308" s="19">
        <f t="shared" si="30"/>
        <v>876.83269356024789</v>
      </c>
      <c r="F308" s="19">
        <f t="shared" si="31"/>
        <v>498.97679779021558</v>
      </c>
      <c r="G308" s="19">
        <f t="shared" si="32"/>
        <v>377.85589577003242</v>
      </c>
      <c r="H308" s="21">
        <f t="shared" si="33"/>
        <v>44889.118790202076</v>
      </c>
    </row>
    <row r="309" spans="1:8" x14ac:dyDescent="0.15">
      <c r="A309" s="11"/>
      <c r="B309" s="22">
        <f t="shared" si="34"/>
        <v>294</v>
      </c>
      <c r="C309" s="18">
        <f t="shared" si="28"/>
        <v>49706</v>
      </c>
      <c r="D309" s="19">
        <f t="shared" si="29"/>
        <v>44889.118790202076</v>
      </c>
      <c r="E309" s="19">
        <f t="shared" si="30"/>
        <v>876.83269356024789</v>
      </c>
      <c r="F309" s="19">
        <f t="shared" si="31"/>
        <v>503.13077963181905</v>
      </c>
      <c r="G309" s="19">
        <f t="shared" si="32"/>
        <v>373.70191392842878</v>
      </c>
      <c r="H309" s="21">
        <f t="shared" si="33"/>
        <v>44385.988010570407</v>
      </c>
    </row>
    <row r="310" spans="1:8" x14ac:dyDescent="0.15">
      <c r="A310" s="11"/>
      <c r="B310" s="22">
        <f t="shared" si="34"/>
        <v>295</v>
      </c>
      <c r="C310" s="18">
        <f t="shared" si="28"/>
        <v>49735</v>
      </c>
      <c r="D310" s="19">
        <f t="shared" si="29"/>
        <v>44385.988010570407</v>
      </c>
      <c r="E310" s="19">
        <f t="shared" si="30"/>
        <v>876.83269356024789</v>
      </c>
      <c r="F310" s="19">
        <f t="shared" si="31"/>
        <v>507.31934337225397</v>
      </c>
      <c r="G310" s="19">
        <f t="shared" si="32"/>
        <v>369.51335018799392</v>
      </c>
      <c r="H310" s="21">
        <f t="shared" si="33"/>
        <v>43878.668667197926</v>
      </c>
    </row>
    <row r="311" spans="1:8" x14ac:dyDescent="0.15">
      <c r="A311" s="11"/>
      <c r="B311" s="22">
        <f t="shared" si="34"/>
        <v>296</v>
      </c>
      <c r="C311" s="18">
        <f t="shared" si="28"/>
        <v>49766</v>
      </c>
      <c r="D311" s="19">
        <f t="shared" si="29"/>
        <v>43878.668667197926</v>
      </c>
      <c r="E311" s="19">
        <f t="shared" si="30"/>
        <v>876.83269356024789</v>
      </c>
      <c r="F311" s="19">
        <f t="shared" si="31"/>
        <v>511.54277690582802</v>
      </c>
      <c r="G311" s="19">
        <f t="shared" si="32"/>
        <v>365.28991665441993</v>
      </c>
      <c r="H311" s="21">
        <f t="shared" si="33"/>
        <v>43367.125890292227</v>
      </c>
    </row>
    <row r="312" spans="1:8" x14ac:dyDescent="0.15">
      <c r="A312" s="11"/>
      <c r="B312" s="22">
        <f t="shared" si="34"/>
        <v>297</v>
      </c>
      <c r="C312" s="18">
        <f t="shared" si="28"/>
        <v>49796</v>
      </c>
      <c r="D312" s="19">
        <f t="shared" si="29"/>
        <v>43367.125890292227</v>
      </c>
      <c r="E312" s="19">
        <f t="shared" si="30"/>
        <v>876.83269356024789</v>
      </c>
      <c r="F312" s="19">
        <f t="shared" si="31"/>
        <v>515.80137052356906</v>
      </c>
      <c r="G312" s="19">
        <f t="shared" si="32"/>
        <v>361.03132303667888</v>
      </c>
      <c r="H312" s="21">
        <f t="shared" si="33"/>
        <v>42851.324519768823</v>
      </c>
    </row>
    <row r="313" spans="1:8" x14ac:dyDescent="0.15">
      <c r="A313" s="11"/>
      <c r="B313" s="22">
        <f t="shared" si="34"/>
        <v>298</v>
      </c>
      <c r="C313" s="18">
        <f t="shared" si="28"/>
        <v>49827</v>
      </c>
      <c r="D313" s="19">
        <f t="shared" si="29"/>
        <v>42851.324519768823</v>
      </c>
      <c r="E313" s="19">
        <f t="shared" si="30"/>
        <v>876.83269356024789</v>
      </c>
      <c r="F313" s="19">
        <f t="shared" si="31"/>
        <v>520.09541693317772</v>
      </c>
      <c r="G313" s="19">
        <f t="shared" si="32"/>
        <v>356.73727662707023</v>
      </c>
      <c r="H313" s="21">
        <f t="shared" si="33"/>
        <v>42331.229102835525</v>
      </c>
    </row>
    <row r="314" spans="1:8" x14ac:dyDescent="0.15">
      <c r="A314" s="11"/>
      <c r="B314" s="22">
        <f t="shared" si="34"/>
        <v>299</v>
      </c>
      <c r="C314" s="18">
        <f t="shared" si="28"/>
        <v>49857</v>
      </c>
      <c r="D314" s="19">
        <f t="shared" si="29"/>
        <v>42331.229102835525</v>
      </c>
      <c r="E314" s="19">
        <f t="shared" si="30"/>
        <v>876.83269356024789</v>
      </c>
      <c r="F314" s="19">
        <f t="shared" si="31"/>
        <v>524.42521127914642</v>
      </c>
      <c r="G314" s="19">
        <f t="shared" si="32"/>
        <v>352.40748228110152</v>
      </c>
      <c r="H314" s="21">
        <f t="shared" si="33"/>
        <v>41806.803891556337</v>
      </c>
    </row>
    <row r="315" spans="1:8" x14ac:dyDescent="0.15">
      <c r="A315" s="11"/>
      <c r="B315" s="22">
        <f t="shared" si="34"/>
        <v>300</v>
      </c>
      <c r="C315" s="18">
        <f t="shared" si="28"/>
        <v>49888</v>
      </c>
      <c r="D315" s="19">
        <f t="shared" si="29"/>
        <v>41806.803891556337</v>
      </c>
      <c r="E315" s="19">
        <f t="shared" si="30"/>
        <v>876.83269356024789</v>
      </c>
      <c r="F315" s="19">
        <f t="shared" si="31"/>
        <v>528.79105116304527</v>
      </c>
      <c r="G315" s="19">
        <f t="shared" si="32"/>
        <v>348.04164239720262</v>
      </c>
      <c r="H315" s="21">
        <f t="shared" si="33"/>
        <v>41278.012840393465</v>
      </c>
    </row>
    <row r="316" spans="1:8" x14ac:dyDescent="0.15">
      <c r="A316" s="11"/>
      <c r="B316" s="22">
        <f t="shared" si="34"/>
        <v>301</v>
      </c>
      <c r="C316" s="18">
        <f t="shared" si="28"/>
        <v>49919</v>
      </c>
      <c r="D316" s="19">
        <f t="shared" si="29"/>
        <v>41278.012840393465</v>
      </c>
      <c r="E316" s="19">
        <f t="shared" si="30"/>
        <v>876.83269356024789</v>
      </c>
      <c r="F316" s="19">
        <f t="shared" si="31"/>
        <v>533.1932366639777</v>
      </c>
      <c r="G316" s="19">
        <f t="shared" si="32"/>
        <v>343.6394568962703</v>
      </c>
      <c r="H316" s="21">
        <f t="shared" si="33"/>
        <v>40744.819603729295</v>
      </c>
    </row>
    <row r="317" spans="1:8" x14ac:dyDescent="0.15">
      <c r="A317" s="11"/>
      <c r="B317" s="22">
        <f t="shared" si="34"/>
        <v>302</v>
      </c>
      <c r="C317" s="18">
        <f t="shared" si="28"/>
        <v>49949</v>
      </c>
      <c r="D317" s="19">
        <f t="shared" si="29"/>
        <v>40744.819603729295</v>
      </c>
      <c r="E317" s="19">
        <f t="shared" si="30"/>
        <v>876.83269356024789</v>
      </c>
      <c r="F317" s="19">
        <f t="shared" si="31"/>
        <v>537.63207035920527</v>
      </c>
      <c r="G317" s="19">
        <f t="shared" si="32"/>
        <v>339.20062320104267</v>
      </c>
      <c r="H317" s="21">
        <f t="shared" si="33"/>
        <v>40207.187533369986</v>
      </c>
    </row>
    <row r="318" spans="1:8" x14ac:dyDescent="0.15">
      <c r="A318" s="11"/>
      <c r="B318" s="22">
        <f t="shared" si="34"/>
        <v>303</v>
      </c>
      <c r="C318" s="18">
        <f t="shared" si="28"/>
        <v>49980</v>
      </c>
      <c r="D318" s="19">
        <f t="shared" si="29"/>
        <v>40207.187533369986</v>
      </c>
      <c r="E318" s="19">
        <f t="shared" si="30"/>
        <v>876.83269356024789</v>
      </c>
      <c r="F318" s="19">
        <f t="shared" si="31"/>
        <v>542.10785734494573</v>
      </c>
      <c r="G318" s="19">
        <f t="shared" si="32"/>
        <v>334.72483621530228</v>
      </c>
      <c r="H318" s="21">
        <f t="shared" si="33"/>
        <v>39665.079676025314</v>
      </c>
    </row>
    <row r="319" spans="1:8" x14ac:dyDescent="0.15">
      <c r="A319" s="11"/>
      <c r="B319" s="22">
        <f t="shared" si="34"/>
        <v>304</v>
      </c>
      <c r="C319" s="18">
        <f t="shared" si="28"/>
        <v>50010</v>
      </c>
      <c r="D319" s="19">
        <f t="shared" si="29"/>
        <v>39665.079676025314</v>
      </c>
      <c r="E319" s="19">
        <f t="shared" si="30"/>
        <v>876.83269356024789</v>
      </c>
      <c r="F319" s="19">
        <f t="shared" si="31"/>
        <v>546.62090525734243</v>
      </c>
      <c r="G319" s="19">
        <f t="shared" si="32"/>
        <v>330.21178830290557</v>
      </c>
      <c r="H319" s="21">
        <f t="shared" si="33"/>
        <v>39118.458770768018</v>
      </c>
    </row>
    <row r="320" spans="1:8" x14ac:dyDescent="0.15">
      <c r="A320" s="11"/>
      <c r="B320" s="22">
        <f t="shared" si="34"/>
        <v>305</v>
      </c>
      <c r="C320" s="18">
        <f t="shared" si="28"/>
        <v>50041</v>
      </c>
      <c r="D320" s="19">
        <f t="shared" si="29"/>
        <v>39118.458770768018</v>
      </c>
      <c r="E320" s="19">
        <f t="shared" si="30"/>
        <v>876.83269356024789</v>
      </c>
      <c r="F320" s="19">
        <f t="shared" si="31"/>
        <v>551.17152429360976</v>
      </c>
      <c r="G320" s="19">
        <f t="shared" si="32"/>
        <v>325.66116926663824</v>
      </c>
      <c r="H320" s="21">
        <f t="shared" si="33"/>
        <v>38567.287246474298</v>
      </c>
    </row>
    <row r="321" spans="1:8" x14ac:dyDescent="0.15">
      <c r="A321" s="11"/>
      <c r="B321" s="22">
        <f t="shared" si="34"/>
        <v>306</v>
      </c>
      <c r="C321" s="18">
        <f t="shared" si="28"/>
        <v>50072</v>
      </c>
      <c r="D321" s="19">
        <f t="shared" si="29"/>
        <v>38567.287246474298</v>
      </c>
      <c r="E321" s="19">
        <f t="shared" si="30"/>
        <v>876.83269356024789</v>
      </c>
      <c r="F321" s="19">
        <f t="shared" si="31"/>
        <v>555.76002723335409</v>
      </c>
      <c r="G321" s="19">
        <f t="shared" si="32"/>
        <v>321.07266632689391</v>
      </c>
      <c r="H321" s="21">
        <f t="shared" si="33"/>
        <v>38011.527219240787</v>
      </c>
    </row>
    <row r="322" spans="1:8" x14ac:dyDescent="0.15">
      <c r="A322" s="11"/>
      <c r="B322" s="22">
        <f t="shared" si="34"/>
        <v>307</v>
      </c>
      <c r="C322" s="18">
        <f t="shared" si="28"/>
        <v>50100</v>
      </c>
      <c r="D322" s="19">
        <f t="shared" si="29"/>
        <v>38011.527219240787</v>
      </c>
      <c r="E322" s="19">
        <f t="shared" si="30"/>
        <v>876.83269356024789</v>
      </c>
      <c r="F322" s="19">
        <f t="shared" si="31"/>
        <v>560.38672946007171</v>
      </c>
      <c r="G322" s="19">
        <f t="shared" si="32"/>
        <v>316.44596410017624</v>
      </c>
      <c r="H322" s="21">
        <f t="shared" si="33"/>
        <v>37451.14048978081</v>
      </c>
    </row>
    <row r="323" spans="1:8" x14ac:dyDescent="0.15">
      <c r="A323" s="11"/>
      <c r="B323" s="22">
        <f t="shared" si="34"/>
        <v>308</v>
      </c>
      <c r="C323" s="18">
        <f t="shared" si="28"/>
        <v>50131</v>
      </c>
      <c r="D323" s="19">
        <f t="shared" si="29"/>
        <v>37451.14048978081</v>
      </c>
      <c r="E323" s="19">
        <f t="shared" si="30"/>
        <v>876.83269356024789</v>
      </c>
      <c r="F323" s="19">
        <f t="shared" si="31"/>
        <v>565.05194898282684</v>
      </c>
      <c r="G323" s="19">
        <f t="shared" si="32"/>
        <v>311.78074457742116</v>
      </c>
      <c r="H323" s="21">
        <f t="shared" si="33"/>
        <v>36886.088540798053</v>
      </c>
    </row>
    <row r="324" spans="1:8" x14ac:dyDescent="0.15">
      <c r="A324" s="11"/>
      <c r="B324" s="22">
        <f t="shared" si="34"/>
        <v>309</v>
      </c>
      <c r="C324" s="18">
        <f t="shared" si="28"/>
        <v>50161</v>
      </c>
      <c r="D324" s="19">
        <f t="shared" si="29"/>
        <v>36886.088540798053</v>
      </c>
      <c r="E324" s="19">
        <f t="shared" si="30"/>
        <v>876.83269356024789</v>
      </c>
      <c r="F324" s="19">
        <f t="shared" si="31"/>
        <v>569.7560064581088</v>
      </c>
      <c r="G324" s="19">
        <f t="shared" si="32"/>
        <v>307.07668710213909</v>
      </c>
      <c r="H324" s="21">
        <f t="shared" si="33"/>
        <v>36316.332534339977</v>
      </c>
    </row>
    <row r="325" spans="1:8" x14ac:dyDescent="0.15">
      <c r="A325" s="11"/>
      <c r="B325" s="22">
        <f t="shared" si="34"/>
        <v>310</v>
      </c>
      <c r="C325" s="18">
        <f t="shared" si="28"/>
        <v>50192</v>
      </c>
      <c r="D325" s="19">
        <f t="shared" si="29"/>
        <v>36316.332534339977</v>
      </c>
      <c r="E325" s="19">
        <f t="shared" si="30"/>
        <v>876.83269356024789</v>
      </c>
      <c r="F325" s="19">
        <f t="shared" si="31"/>
        <v>574.49922521187261</v>
      </c>
      <c r="G325" s="19">
        <f t="shared" si="32"/>
        <v>302.33346834837539</v>
      </c>
      <c r="H325" s="21">
        <f t="shared" si="33"/>
        <v>35741.833309128182</v>
      </c>
    </row>
    <row r="326" spans="1:8" x14ac:dyDescent="0.15">
      <c r="A326" s="11"/>
      <c r="B326" s="22">
        <f t="shared" si="34"/>
        <v>311</v>
      </c>
      <c r="C326" s="18">
        <f t="shared" si="28"/>
        <v>50222</v>
      </c>
      <c r="D326" s="19">
        <f t="shared" si="29"/>
        <v>35741.833309128182</v>
      </c>
      <c r="E326" s="19">
        <f t="shared" si="30"/>
        <v>876.83269356024789</v>
      </c>
      <c r="F326" s="19">
        <f t="shared" si="31"/>
        <v>579.28193126176131</v>
      </c>
      <c r="G326" s="19">
        <f t="shared" si="32"/>
        <v>297.55076229848652</v>
      </c>
      <c r="H326" s="21">
        <f t="shared" si="33"/>
        <v>35162.551377866417</v>
      </c>
    </row>
    <row r="327" spans="1:8" x14ac:dyDescent="0.15">
      <c r="A327" s="11"/>
      <c r="B327" s="22">
        <f t="shared" si="34"/>
        <v>312</v>
      </c>
      <c r="C327" s="18">
        <f t="shared" si="28"/>
        <v>50253</v>
      </c>
      <c r="D327" s="19">
        <f t="shared" si="29"/>
        <v>35162.551377866417</v>
      </c>
      <c r="E327" s="19">
        <f t="shared" si="30"/>
        <v>876.83269356024789</v>
      </c>
      <c r="F327" s="19">
        <f t="shared" si="31"/>
        <v>584.10445333951566</v>
      </c>
      <c r="G327" s="19">
        <f t="shared" si="32"/>
        <v>292.7282402207324</v>
      </c>
      <c r="H327" s="21">
        <f t="shared" si="33"/>
        <v>34578.44692452671</v>
      </c>
    </row>
    <row r="328" spans="1:8" x14ac:dyDescent="0.15">
      <c r="A328" s="11"/>
      <c r="B328" s="22">
        <f t="shared" si="34"/>
        <v>313</v>
      </c>
      <c r="C328" s="18">
        <f t="shared" si="28"/>
        <v>50284</v>
      </c>
      <c r="D328" s="19">
        <f t="shared" si="29"/>
        <v>34578.44692452671</v>
      </c>
      <c r="E328" s="19">
        <f t="shared" si="30"/>
        <v>876.83269356024789</v>
      </c>
      <c r="F328" s="19">
        <f t="shared" si="31"/>
        <v>588.9671229135671</v>
      </c>
      <c r="G328" s="19">
        <f t="shared" si="32"/>
        <v>287.86557064668091</v>
      </c>
      <c r="H328" s="21">
        <f t="shared" si="33"/>
        <v>33989.479801613139</v>
      </c>
    </row>
    <row r="329" spans="1:8" x14ac:dyDescent="0.15">
      <c r="A329" s="11"/>
      <c r="B329" s="22">
        <f t="shared" si="34"/>
        <v>314</v>
      </c>
      <c r="C329" s="18">
        <f t="shared" si="28"/>
        <v>50314</v>
      </c>
      <c r="D329" s="19">
        <f t="shared" si="29"/>
        <v>33989.479801613139</v>
      </c>
      <c r="E329" s="19">
        <f t="shared" si="30"/>
        <v>876.83269356024789</v>
      </c>
      <c r="F329" s="19">
        <f t="shared" si="31"/>
        <v>593.87027421182256</v>
      </c>
      <c r="G329" s="19">
        <f t="shared" si="32"/>
        <v>282.96241934842539</v>
      </c>
      <c r="H329" s="21">
        <f t="shared" si="33"/>
        <v>33395.609527401393</v>
      </c>
    </row>
    <row r="330" spans="1:8" x14ac:dyDescent="0.15">
      <c r="A330" s="11"/>
      <c r="B330" s="22">
        <f t="shared" si="34"/>
        <v>315</v>
      </c>
      <c r="C330" s="18">
        <f t="shared" si="28"/>
        <v>50345</v>
      </c>
      <c r="D330" s="19">
        <f t="shared" si="29"/>
        <v>33395.609527401393</v>
      </c>
      <c r="E330" s="19">
        <f t="shared" si="30"/>
        <v>876.83269356024789</v>
      </c>
      <c r="F330" s="19">
        <f t="shared" si="31"/>
        <v>598.81424424463592</v>
      </c>
      <c r="G330" s="19">
        <f t="shared" si="32"/>
        <v>278.01844931561197</v>
      </c>
      <c r="H330" s="21">
        <f t="shared" si="33"/>
        <v>32796.795283156913</v>
      </c>
    </row>
    <row r="331" spans="1:8" x14ac:dyDescent="0.15">
      <c r="A331" s="11"/>
      <c r="B331" s="22">
        <f t="shared" si="34"/>
        <v>316</v>
      </c>
      <c r="C331" s="18">
        <f t="shared" si="28"/>
        <v>50375</v>
      </c>
      <c r="D331" s="19">
        <f t="shared" si="29"/>
        <v>32796.795283156913</v>
      </c>
      <c r="E331" s="19">
        <f t="shared" si="30"/>
        <v>876.83269356024789</v>
      </c>
      <c r="F331" s="19">
        <f t="shared" si="31"/>
        <v>603.79937282797255</v>
      </c>
      <c r="G331" s="19">
        <f t="shared" si="32"/>
        <v>273.0333207322754</v>
      </c>
      <c r="H331" s="21">
        <f t="shared" si="33"/>
        <v>32192.995910328813</v>
      </c>
    </row>
    <row r="332" spans="1:8" x14ac:dyDescent="0.15">
      <c r="A332" s="11"/>
      <c r="B332" s="22">
        <f t="shared" si="34"/>
        <v>317</v>
      </c>
      <c r="C332" s="18">
        <f t="shared" si="28"/>
        <v>50406</v>
      </c>
      <c r="D332" s="19">
        <f t="shared" si="29"/>
        <v>32192.995910328813</v>
      </c>
      <c r="E332" s="19">
        <f t="shared" si="30"/>
        <v>876.83269356024789</v>
      </c>
      <c r="F332" s="19">
        <f t="shared" si="31"/>
        <v>608.82600260676543</v>
      </c>
      <c r="G332" s="19">
        <f t="shared" si="32"/>
        <v>268.00669095348258</v>
      </c>
      <c r="H332" s="21">
        <f t="shared" si="33"/>
        <v>31584.169907721924</v>
      </c>
    </row>
    <row r="333" spans="1:8" x14ac:dyDescent="0.15">
      <c r="A333" s="11"/>
      <c r="B333" s="22">
        <f t="shared" si="34"/>
        <v>318</v>
      </c>
      <c r="C333" s="18">
        <f t="shared" si="28"/>
        <v>50437</v>
      </c>
      <c r="D333" s="19">
        <f t="shared" si="29"/>
        <v>31584.169907721924</v>
      </c>
      <c r="E333" s="19">
        <f t="shared" si="30"/>
        <v>876.83269356024789</v>
      </c>
      <c r="F333" s="19">
        <f t="shared" si="31"/>
        <v>613.89447907846682</v>
      </c>
      <c r="G333" s="19">
        <f t="shared" si="32"/>
        <v>262.93821448178124</v>
      </c>
      <c r="H333" s="21">
        <f t="shared" si="33"/>
        <v>30970.275428643916</v>
      </c>
    </row>
    <row r="334" spans="1:8" x14ac:dyDescent="0.15">
      <c r="A334" s="11"/>
      <c r="B334" s="22">
        <f t="shared" si="34"/>
        <v>319</v>
      </c>
      <c r="C334" s="18">
        <f t="shared" si="28"/>
        <v>50465</v>
      </c>
      <c r="D334" s="19">
        <f t="shared" si="29"/>
        <v>30970.275428643916</v>
      </c>
      <c r="E334" s="19">
        <f t="shared" si="30"/>
        <v>876.83269356024789</v>
      </c>
      <c r="F334" s="19">
        <f t="shared" si="31"/>
        <v>619.00515061679494</v>
      </c>
      <c r="G334" s="19">
        <f t="shared" si="32"/>
        <v>257.82754294345301</v>
      </c>
      <c r="H334" s="21">
        <f t="shared" si="33"/>
        <v>30351.270278026816</v>
      </c>
    </row>
    <row r="335" spans="1:8" x14ac:dyDescent="0.15">
      <c r="A335" s="11"/>
      <c r="B335" s="22">
        <f t="shared" si="34"/>
        <v>320</v>
      </c>
      <c r="C335" s="18">
        <f t="shared" si="28"/>
        <v>50496</v>
      </c>
      <c r="D335" s="19">
        <f t="shared" si="29"/>
        <v>30351.270278026816</v>
      </c>
      <c r="E335" s="19">
        <f t="shared" si="30"/>
        <v>876.83269356024789</v>
      </c>
      <c r="F335" s="19">
        <f t="shared" si="31"/>
        <v>624.15836849567972</v>
      </c>
      <c r="G335" s="19">
        <f t="shared" si="32"/>
        <v>252.67432506456819</v>
      </c>
      <c r="H335" s="21">
        <f t="shared" si="33"/>
        <v>29727.11190953129</v>
      </c>
    </row>
    <row r="336" spans="1:8" x14ac:dyDescent="0.15">
      <c r="A336" s="11"/>
      <c r="B336" s="22">
        <f t="shared" si="34"/>
        <v>321</v>
      </c>
      <c r="C336" s="18">
        <f t="shared" ref="C336:C375" si="35">IF(Loan_Not_Paid*Values_Entered,Payment_Date,"")</f>
        <v>50526</v>
      </c>
      <c r="D336" s="19">
        <f t="shared" ref="D336:D375" si="36">IF(Loan_Not_Paid*Values_Entered,Beginning_Balance,"")</f>
        <v>29727.11190953129</v>
      </c>
      <c r="E336" s="19">
        <f t="shared" ref="E336:E375" si="37">IF(Loan_Not_Paid*Values_Entered,Monthly_Payment,"")</f>
        <v>876.83269356024789</v>
      </c>
      <c r="F336" s="19">
        <f t="shared" ref="F336:F375" si="38">IF(Loan_Not_Paid*Values_Entered,Principal,"")</f>
        <v>629.35448691340639</v>
      </c>
      <c r="G336" s="19">
        <f t="shared" ref="G336:G375" si="39">IF(Loan_Not_Paid*Values_Entered,Interest,"")</f>
        <v>247.47820664684158</v>
      </c>
      <c r="H336" s="21">
        <f t="shared" ref="H336:H375" si="40">IF(Loan_Not_Paid*Values_Entered,Ending_Balance,"")</f>
        <v>29097.757422617637</v>
      </c>
    </row>
    <row r="337" spans="1:8" x14ac:dyDescent="0.15">
      <c r="A337" s="11"/>
      <c r="B337" s="22">
        <f t="shared" ref="B337:B375" si="41">IF(Loan_Not_Paid*Values_Entered,Payment_Number,"")</f>
        <v>322</v>
      </c>
      <c r="C337" s="18">
        <f t="shared" si="35"/>
        <v>50557</v>
      </c>
      <c r="D337" s="19">
        <f t="shared" si="36"/>
        <v>29097.757422617637</v>
      </c>
      <c r="E337" s="19">
        <f t="shared" si="37"/>
        <v>876.83269356024789</v>
      </c>
      <c r="F337" s="19">
        <f t="shared" si="38"/>
        <v>634.59386301696031</v>
      </c>
      <c r="G337" s="19">
        <f t="shared" si="39"/>
        <v>242.23883054328752</v>
      </c>
      <c r="H337" s="21">
        <f t="shared" si="40"/>
        <v>28463.163559600711</v>
      </c>
    </row>
    <row r="338" spans="1:8" x14ac:dyDescent="0.15">
      <c r="A338" s="11"/>
      <c r="B338" s="22">
        <f t="shared" si="41"/>
        <v>323</v>
      </c>
      <c r="C338" s="18">
        <f t="shared" si="35"/>
        <v>50587</v>
      </c>
      <c r="D338" s="19">
        <f t="shared" si="36"/>
        <v>28463.163559600711</v>
      </c>
      <c r="E338" s="19">
        <f t="shared" si="37"/>
        <v>876.83269356024789</v>
      </c>
      <c r="F338" s="19">
        <f t="shared" si="38"/>
        <v>639.87685692657658</v>
      </c>
      <c r="G338" s="19">
        <f t="shared" si="39"/>
        <v>236.95583663367134</v>
      </c>
      <c r="H338" s="21">
        <f t="shared" si="40"/>
        <v>27823.286702674115</v>
      </c>
    </row>
    <row r="339" spans="1:8" x14ac:dyDescent="0.15">
      <c r="A339" s="11"/>
      <c r="B339" s="22">
        <f t="shared" si="41"/>
        <v>324</v>
      </c>
      <c r="C339" s="18">
        <f t="shared" si="35"/>
        <v>50618</v>
      </c>
      <c r="D339" s="19">
        <f t="shared" si="36"/>
        <v>27823.286702674115</v>
      </c>
      <c r="E339" s="19">
        <f t="shared" si="37"/>
        <v>876.83269356024789</v>
      </c>
      <c r="F339" s="19">
        <f t="shared" si="38"/>
        <v>645.2038317604904</v>
      </c>
      <c r="G339" s="19">
        <f t="shared" si="39"/>
        <v>231.6288617997576</v>
      </c>
      <c r="H339" s="21">
        <f t="shared" si="40"/>
        <v>27178.082870913902</v>
      </c>
    </row>
    <row r="340" spans="1:8" x14ac:dyDescent="0.15">
      <c r="A340" s="11"/>
      <c r="B340" s="22">
        <f t="shared" si="41"/>
        <v>325</v>
      </c>
      <c r="C340" s="18">
        <f t="shared" si="35"/>
        <v>50649</v>
      </c>
      <c r="D340" s="19">
        <f t="shared" si="36"/>
        <v>27178.082870913902</v>
      </c>
      <c r="E340" s="19">
        <f t="shared" si="37"/>
        <v>876.83269356024789</v>
      </c>
      <c r="F340" s="19">
        <f t="shared" si="38"/>
        <v>650.5751536598965</v>
      </c>
      <c r="G340" s="19">
        <f t="shared" si="39"/>
        <v>226.2575399003515</v>
      </c>
      <c r="H340" s="21">
        <f t="shared" si="40"/>
        <v>26527.507717253873</v>
      </c>
    </row>
    <row r="341" spans="1:8" x14ac:dyDescent="0.15">
      <c r="A341" s="11"/>
      <c r="B341" s="22">
        <f t="shared" si="41"/>
        <v>326</v>
      </c>
      <c r="C341" s="18">
        <f t="shared" si="35"/>
        <v>50679</v>
      </c>
      <c r="D341" s="19">
        <f t="shared" si="36"/>
        <v>26527.507717253873</v>
      </c>
      <c r="E341" s="19">
        <f t="shared" si="37"/>
        <v>876.83269356024789</v>
      </c>
      <c r="F341" s="19">
        <f t="shared" si="38"/>
        <v>655.99119181411504</v>
      </c>
      <c r="G341" s="19">
        <f t="shared" si="39"/>
        <v>220.84150174613288</v>
      </c>
      <c r="H341" s="21">
        <f t="shared" si="40"/>
        <v>25871.516525439918</v>
      </c>
    </row>
    <row r="342" spans="1:8" x14ac:dyDescent="0.15">
      <c r="A342" s="11"/>
      <c r="B342" s="22">
        <f t="shared" si="41"/>
        <v>327</v>
      </c>
      <c r="C342" s="18">
        <f t="shared" si="35"/>
        <v>50710</v>
      </c>
      <c r="D342" s="19">
        <f t="shared" si="36"/>
        <v>25871.516525439918</v>
      </c>
      <c r="E342" s="19">
        <f t="shared" si="37"/>
        <v>876.83269356024789</v>
      </c>
      <c r="F342" s="19">
        <f t="shared" si="38"/>
        <v>661.45231848596745</v>
      </c>
      <c r="G342" s="19">
        <f t="shared" si="39"/>
        <v>215.38037507428041</v>
      </c>
      <c r="H342" s="21">
        <f t="shared" si="40"/>
        <v>25210.064206953626</v>
      </c>
    </row>
    <row r="343" spans="1:8" x14ac:dyDescent="0.15">
      <c r="A343" s="11"/>
      <c r="B343" s="22">
        <f t="shared" si="41"/>
        <v>328</v>
      </c>
      <c r="C343" s="18">
        <f t="shared" si="35"/>
        <v>50740</v>
      </c>
      <c r="D343" s="19">
        <f t="shared" si="36"/>
        <v>25210.064206953626</v>
      </c>
      <c r="E343" s="19">
        <f t="shared" si="37"/>
        <v>876.83269356024789</v>
      </c>
      <c r="F343" s="19">
        <f t="shared" si="38"/>
        <v>666.95890903736336</v>
      </c>
      <c r="G343" s="19">
        <f t="shared" si="39"/>
        <v>209.87378452288465</v>
      </c>
      <c r="H343" s="21">
        <f t="shared" si="40"/>
        <v>24543.105297916336</v>
      </c>
    </row>
    <row r="344" spans="1:8" x14ac:dyDescent="0.15">
      <c r="A344" s="11"/>
      <c r="B344" s="22">
        <f t="shared" si="41"/>
        <v>329</v>
      </c>
      <c r="C344" s="18">
        <f t="shared" si="35"/>
        <v>50771</v>
      </c>
      <c r="D344" s="19">
        <f t="shared" si="36"/>
        <v>24543.105297916336</v>
      </c>
      <c r="E344" s="19">
        <f t="shared" si="37"/>
        <v>876.83269356024789</v>
      </c>
      <c r="F344" s="19">
        <f t="shared" si="38"/>
        <v>672.51134195509928</v>
      </c>
      <c r="G344" s="19">
        <f t="shared" si="39"/>
        <v>204.32135160514864</v>
      </c>
      <c r="H344" s="21">
        <f t="shared" si="40"/>
        <v>23870.593955961289</v>
      </c>
    </row>
    <row r="345" spans="1:8" x14ac:dyDescent="0.15">
      <c r="A345" s="11"/>
      <c r="B345" s="22">
        <f t="shared" si="41"/>
        <v>330</v>
      </c>
      <c r="C345" s="18">
        <f t="shared" si="35"/>
        <v>50802</v>
      </c>
      <c r="D345" s="19">
        <f t="shared" si="36"/>
        <v>23870.593955961289</v>
      </c>
      <c r="E345" s="19">
        <f t="shared" si="37"/>
        <v>876.83269356024789</v>
      </c>
      <c r="F345" s="19">
        <f t="shared" si="38"/>
        <v>678.10999887687535</v>
      </c>
      <c r="G345" s="19">
        <f t="shared" si="39"/>
        <v>198.72269468337245</v>
      </c>
      <c r="H345" s="21">
        <f t="shared" si="40"/>
        <v>23192.483957084361</v>
      </c>
    </row>
    <row r="346" spans="1:8" x14ac:dyDescent="0.15">
      <c r="A346" s="11"/>
      <c r="B346" s="22">
        <f t="shared" si="41"/>
        <v>331</v>
      </c>
      <c r="C346" s="18">
        <f t="shared" si="35"/>
        <v>50830</v>
      </c>
      <c r="D346" s="19">
        <f t="shared" si="36"/>
        <v>23192.483957084361</v>
      </c>
      <c r="E346" s="19">
        <f t="shared" si="37"/>
        <v>876.83269356024789</v>
      </c>
      <c r="F346" s="19">
        <f t="shared" si="38"/>
        <v>683.75526461752543</v>
      </c>
      <c r="G346" s="19">
        <f t="shared" si="39"/>
        <v>193.07742894272246</v>
      </c>
      <c r="H346" s="21">
        <f t="shared" si="40"/>
        <v>22508.728692467092</v>
      </c>
    </row>
    <row r="347" spans="1:8" x14ac:dyDescent="0.15">
      <c r="A347" s="11"/>
      <c r="B347" s="22">
        <f t="shared" si="41"/>
        <v>332</v>
      </c>
      <c r="C347" s="18">
        <f t="shared" si="35"/>
        <v>50861</v>
      </c>
      <c r="D347" s="19">
        <f t="shared" si="36"/>
        <v>22508.728692467092</v>
      </c>
      <c r="E347" s="19">
        <f t="shared" si="37"/>
        <v>876.83269356024789</v>
      </c>
      <c r="F347" s="19">
        <f t="shared" si="38"/>
        <v>689.44752719546636</v>
      </c>
      <c r="G347" s="19">
        <f t="shared" si="39"/>
        <v>187.38516636478155</v>
      </c>
      <c r="H347" s="21">
        <f t="shared" si="40"/>
        <v>21819.281165271532</v>
      </c>
    </row>
    <row r="348" spans="1:8" x14ac:dyDescent="0.15">
      <c r="A348" s="11"/>
      <c r="B348" s="22">
        <f t="shared" si="41"/>
        <v>333</v>
      </c>
      <c r="C348" s="18">
        <f t="shared" si="35"/>
        <v>50891</v>
      </c>
      <c r="D348" s="19">
        <f t="shared" si="36"/>
        <v>21819.281165271532</v>
      </c>
      <c r="E348" s="19">
        <f t="shared" si="37"/>
        <v>876.83269356024789</v>
      </c>
      <c r="F348" s="19">
        <f t="shared" si="38"/>
        <v>695.1871778593686</v>
      </c>
      <c r="G348" s="19">
        <f t="shared" si="39"/>
        <v>181.64551570087932</v>
      </c>
      <c r="H348" s="21">
        <f t="shared" si="40"/>
        <v>21124.093987412285</v>
      </c>
    </row>
    <row r="349" spans="1:8" x14ac:dyDescent="0.15">
      <c r="A349" s="11"/>
      <c r="B349" s="22">
        <f t="shared" si="41"/>
        <v>334</v>
      </c>
      <c r="C349" s="18">
        <f t="shared" si="35"/>
        <v>50922</v>
      </c>
      <c r="D349" s="19">
        <f t="shared" si="36"/>
        <v>21124.093987412285</v>
      </c>
      <c r="E349" s="19">
        <f t="shared" si="37"/>
        <v>876.83269356024789</v>
      </c>
      <c r="F349" s="19">
        <f t="shared" si="38"/>
        <v>700.97461111504788</v>
      </c>
      <c r="G349" s="19">
        <f t="shared" si="39"/>
        <v>175.85808244520001</v>
      </c>
      <c r="H349" s="21">
        <f t="shared" si="40"/>
        <v>20423.119376297109</v>
      </c>
    </row>
    <row r="350" spans="1:8" x14ac:dyDescent="0.15">
      <c r="A350" s="11"/>
      <c r="B350" s="22">
        <f t="shared" si="41"/>
        <v>335</v>
      </c>
      <c r="C350" s="18">
        <f t="shared" si="35"/>
        <v>50952</v>
      </c>
      <c r="D350" s="19">
        <f t="shared" si="36"/>
        <v>20423.119376297109</v>
      </c>
      <c r="E350" s="19">
        <f t="shared" si="37"/>
        <v>876.83269356024789</v>
      </c>
      <c r="F350" s="19">
        <f t="shared" si="38"/>
        <v>706.81022475258067</v>
      </c>
      <c r="G350" s="19">
        <f t="shared" si="39"/>
        <v>170.02246880766728</v>
      </c>
      <c r="H350" s="21">
        <f t="shared" si="40"/>
        <v>19716.309151544468</v>
      </c>
    </row>
    <row r="351" spans="1:8" x14ac:dyDescent="0.15">
      <c r="A351" s="11"/>
      <c r="B351" s="22">
        <f t="shared" si="41"/>
        <v>336</v>
      </c>
      <c r="C351" s="18">
        <f t="shared" si="35"/>
        <v>50983</v>
      </c>
      <c r="D351" s="19">
        <f t="shared" si="36"/>
        <v>19716.309151544468</v>
      </c>
      <c r="E351" s="19">
        <f t="shared" si="37"/>
        <v>876.83269356024789</v>
      </c>
      <c r="F351" s="19">
        <f t="shared" si="38"/>
        <v>712.69441987364587</v>
      </c>
      <c r="G351" s="19">
        <f t="shared" si="39"/>
        <v>164.13827368660202</v>
      </c>
      <c r="H351" s="21">
        <f t="shared" si="40"/>
        <v>19003.614731671056</v>
      </c>
    </row>
    <row r="352" spans="1:8" x14ac:dyDescent="0.15">
      <c r="A352" s="11"/>
      <c r="B352" s="22">
        <f t="shared" si="41"/>
        <v>337</v>
      </c>
      <c r="C352" s="18">
        <f t="shared" si="35"/>
        <v>51014</v>
      </c>
      <c r="D352" s="19">
        <f t="shared" si="36"/>
        <v>19003.614731671056</v>
      </c>
      <c r="E352" s="19">
        <f t="shared" si="37"/>
        <v>876.83269356024789</v>
      </c>
      <c r="F352" s="19">
        <f t="shared" si="38"/>
        <v>718.62760091909399</v>
      </c>
      <c r="G352" s="19">
        <f t="shared" si="39"/>
        <v>158.20509264115393</v>
      </c>
      <c r="H352" s="21">
        <f t="shared" si="40"/>
        <v>18284.9871307516</v>
      </c>
    </row>
    <row r="353" spans="1:8" x14ac:dyDescent="0.15">
      <c r="A353" s="11"/>
      <c r="B353" s="22">
        <f t="shared" si="41"/>
        <v>338</v>
      </c>
      <c r="C353" s="18">
        <f t="shared" si="35"/>
        <v>51044</v>
      </c>
      <c r="D353" s="19">
        <f t="shared" si="36"/>
        <v>18284.9871307516</v>
      </c>
      <c r="E353" s="19">
        <f t="shared" si="37"/>
        <v>876.83269356024789</v>
      </c>
      <c r="F353" s="19">
        <f t="shared" si="38"/>
        <v>724.6101756967455</v>
      </c>
      <c r="G353" s="19">
        <f t="shared" si="39"/>
        <v>152.22251786350247</v>
      </c>
      <c r="H353" s="21">
        <f t="shared" si="40"/>
        <v>17560.376955055166</v>
      </c>
    </row>
    <row r="354" spans="1:8" x14ac:dyDescent="0.15">
      <c r="A354" s="11"/>
      <c r="B354" s="22">
        <f t="shared" si="41"/>
        <v>339</v>
      </c>
      <c r="C354" s="18">
        <f t="shared" si="35"/>
        <v>51075</v>
      </c>
      <c r="D354" s="19">
        <f t="shared" si="36"/>
        <v>17560.376955055166</v>
      </c>
      <c r="E354" s="19">
        <f t="shared" si="37"/>
        <v>876.83269356024789</v>
      </c>
      <c r="F354" s="19">
        <f t="shared" si="38"/>
        <v>730.64255540942077</v>
      </c>
      <c r="G354" s="19">
        <f t="shared" si="39"/>
        <v>146.1901381508271</v>
      </c>
      <c r="H354" s="21">
        <f t="shared" si="40"/>
        <v>16829.734399645822</v>
      </c>
    </row>
    <row r="355" spans="1:8" x14ac:dyDescent="0.15">
      <c r="A355" s="11"/>
      <c r="B355" s="22">
        <f t="shared" si="41"/>
        <v>340</v>
      </c>
      <c r="C355" s="18">
        <f t="shared" si="35"/>
        <v>51105</v>
      </c>
      <c r="D355" s="19">
        <f t="shared" si="36"/>
        <v>16829.734399645822</v>
      </c>
      <c r="E355" s="19">
        <f t="shared" si="37"/>
        <v>876.83269356024789</v>
      </c>
      <c r="F355" s="19">
        <f t="shared" si="38"/>
        <v>736.72515468320421</v>
      </c>
      <c r="G355" s="19">
        <f t="shared" si="39"/>
        <v>140.10753887704365</v>
      </c>
      <c r="H355" s="21">
        <f t="shared" si="40"/>
        <v>16093.009244962595</v>
      </c>
    </row>
    <row r="356" spans="1:8" x14ac:dyDescent="0.15">
      <c r="A356" s="11"/>
      <c r="B356" s="22">
        <f t="shared" si="41"/>
        <v>341</v>
      </c>
      <c r="C356" s="18">
        <f t="shared" si="35"/>
        <v>51136</v>
      </c>
      <c r="D356" s="19">
        <f t="shared" si="36"/>
        <v>16093.009244962595</v>
      </c>
      <c r="E356" s="19">
        <f t="shared" si="37"/>
        <v>876.83269356024789</v>
      </c>
      <c r="F356" s="19">
        <f t="shared" si="38"/>
        <v>742.85839159594207</v>
      </c>
      <c r="G356" s="19">
        <f t="shared" si="39"/>
        <v>133.97430196430597</v>
      </c>
      <c r="H356" s="21">
        <f t="shared" si="40"/>
        <v>15350.150853366591</v>
      </c>
    </row>
    <row r="357" spans="1:8" x14ac:dyDescent="0.15">
      <c r="A357" s="11"/>
      <c r="B357" s="22">
        <f t="shared" si="41"/>
        <v>342</v>
      </c>
      <c r="C357" s="18">
        <f t="shared" si="35"/>
        <v>51167</v>
      </c>
      <c r="D357" s="19">
        <f t="shared" si="36"/>
        <v>15350.150853366591</v>
      </c>
      <c r="E357" s="19">
        <f t="shared" si="37"/>
        <v>876.83269356024789</v>
      </c>
      <c r="F357" s="19">
        <f t="shared" si="38"/>
        <v>749.04268770597821</v>
      </c>
      <c r="G357" s="19">
        <f t="shared" si="39"/>
        <v>127.79000585426976</v>
      </c>
      <c r="H357" s="21">
        <f t="shared" si="40"/>
        <v>14601.10816566064</v>
      </c>
    </row>
    <row r="358" spans="1:8" x14ac:dyDescent="0.15">
      <c r="A358" s="11"/>
      <c r="B358" s="22">
        <f t="shared" si="41"/>
        <v>343</v>
      </c>
      <c r="C358" s="18">
        <f t="shared" si="35"/>
        <v>51196</v>
      </c>
      <c r="D358" s="19">
        <f t="shared" si="36"/>
        <v>14601.10816566064</v>
      </c>
      <c r="E358" s="19">
        <f t="shared" si="37"/>
        <v>876.83269356024789</v>
      </c>
      <c r="F358" s="19">
        <f t="shared" si="38"/>
        <v>755.27846808113031</v>
      </c>
      <c r="G358" s="19">
        <f t="shared" si="39"/>
        <v>121.55422547911749</v>
      </c>
      <c r="H358" s="21">
        <f t="shared" si="40"/>
        <v>13845.829697579378</v>
      </c>
    </row>
    <row r="359" spans="1:8" x14ac:dyDescent="0.15">
      <c r="A359" s="11"/>
      <c r="B359" s="22">
        <f t="shared" si="41"/>
        <v>344</v>
      </c>
      <c r="C359" s="18">
        <f t="shared" si="35"/>
        <v>51227</v>
      </c>
      <c r="D359" s="19">
        <f t="shared" si="36"/>
        <v>13845.829697579378</v>
      </c>
      <c r="E359" s="19">
        <f t="shared" si="37"/>
        <v>876.83269356024789</v>
      </c>
      <c r="F359" s="19">
        <f t="shared" si="38"/>
        <v>761.56616132790577</v>
      </c>
      <c r="G359" s="19">
        <f t="shared" si="39"/>
        <v>115.26653223234209</v>
      </c>
      <c r="H359" s="21">
        <f t="shared" si="40"/>
        <v>13084.263536251616</v>
      </c>
    </row>
    <row r="360" spans="1:8" x14ac:dyDescent="0.15">
      <c r="A360" s="11"/>
      <c r="B360" s="22">
        <f t="shared" si="41"/>
        <v>345</v>
      </c>
      <c r="C360" s="18">
        <f t="shared" si="35"/>
        <v>51257</v>
      </c>
      <c r="D360" s="19">
        <f t="shared" si="36"/>
        <v>13084.263536251616</v>
      </c>
      <c r="E360" s="19">
        <f t="shared" si="37"/>
        <v>876.83269356024789</v>
      </c>
      <c r="F360" s="19">
        <f t="shared" si="38"/>
        <v>767.90619962096059</v>
      </c>
      <c r="G360" s="19">
        <f t="shared" si="39"/>
        <v>108.92649393928724</v>
      </c>
      <c r="H360" s="21">
        <f t="shared" si="40"/>
        <v>12316.357336630579</v>
      </c>
    </row>
    <row r="361" spans="1:8" x14ac:dyDescent="0.15">
      <c r="A361" s="11"/>
      <c r="B361" s="22">
        <f t="shared" si="41"/>
        <v>346</v>
      </c>
      <c r="C361" s="18">
        <f t="shared" si="35"/>
        <v>51288</v>
      </c>
      <c r="D361" s="19">
        <f t="shared" si="36"/>
        <v>12316.357336630579</v>
      </c>
      <c r="E361" s="19">
        <f t="shared" si="37"/>
        <v>876.83269356024789</v>
      </c>
      <c r="F361" s="19">
        <f t="shared" si="38"/>
        <v>774.29901873280517</v>
      </c>
      <c r="G361" s="19">
        <f t="shared" si="39"/>
        <v>102.53367482744278</v>
      </c>
      <c r="H361" s="21">
        <f t="shared" si="40"/>
        <v>11542.058317897841</v>
      </c>
    </row>
    <row r="362" spans="1:8" x14ac:dyDescent="0.15">
      <c r="A362" s="11"/>
      <c r="B362" s="22">
        <f t="shared" si="41"/>
        <v>347</v>
      </c>
      <c r="C362" s="18">
        <f t="shared" si="35"/>
        <v>51318</v>
      </c>
      <c r="D362" s="19">
        <f t="shared" si="36"/>
        <v>11542.058317897841</v>
      </c>
      <c r="E362" s="19">
        <f t="shared" si="37"/>
        <v>876.83269356024789</v>
      </c>
      <c r="F362" s="19">
        <f t="shared" si="38"/>
        <v>780.74505806375578</v>
      </c>
      <c r="G362" s="19">
        <f t="shared" si="39"/>
        <v>96.087635496492183</v>
      </c>
      <c r="H362" s="21">
        <f t="shared" si="40"/>
        <v>10761.313259834191</v>
      </c>
    </row>
    <row r="363" spans="1:8" x14ac:dyDescent="0.15">
      <c r="A363" s="11"/>
      <c r="B363" s="22">
        <f t="shared" si="41"/>
        <v>348</v>
      </c>
      <c r="C363" s="18">
        <f t="shared" si="35"/>
        <v>51349</v>
      </c>
      <c r="D363" s="19">
        <f t="shared" si="36"/>
        <v>10761.313259834191</v>
      </c>
      <c r="E363" s="19">
        <f t="shared" si="37"/>
        <v>876.83269356024789</v>
      </c>
      <c r="F363" s="19">
        <f t="shared" si="38"/>
        <v>787.24476067213652</v>
      </c>
      <c r="G363" s="19">
        <f t="shared" si="39"/>
        <v>89.587932888111396</v>
      </c>
      <c r="H363" s="21">
        <f t="shared" si="40"/>
        <v>9974.0684991618618</v>
      </c>
    </row>
    <row r="364" spans="1:8" x14ac:dyDescent="0.15">
      <c r="A364" s="11"/>
      <c r="B364" s="22">
        <f t="shared" si="41"/>
        <v>349</v>
      </c>
      <c r="C364" s="18">
        <f t="shared" si="35"/>
        <v>51380</v>
      </c>
      <c r="D364" s="19">
        <f t="shared" si="36"/>
        <v>9974.0684991618618</v>
      </c>
      <c r="E364" s="19">
        <f t="shared" si="37"/>
        <v>876.83269356024789</v>
      </c>
      <c r="F364" s="19">
        <f t="shared" si="38"/>
        <v>793.79857330473192</v>
      </c>
      <c r="G364" s="19">
        <f t="shared" si="39"/>
        <v>83.034120255515873</v>
      </c>
      <c r="H364" s="21">
        <f t="shared" si="40"/>
        <v>9180.2699258574285</v>
      </c>
    </row>
    <row r="365" spans="1:8" x14ac:dyDescent="0.15">
      <c r="A365" s="11"/>
      <c r="B365" s="22">
        <f t="shared" si="41"/>
        <v>350</v>
      </c>
      <c r="C365" s="18">
        <f t="shared" si="35"/>
        <v>51410</v>
      </c>
      <c r="D365" s="19">
        <f t="shared" si="36"/>
        <v>9180.2699258574285</v>
      </c>
      <c r="E365" s="19">
        <f t="shared" si="37"/>
        <v>876.83269356024789</v>
      </c>
      <c r="F365" s="19">
        <f t="shared" si="38"/>
        <v>800.40694642749395</v>
      </c>
      <c r="G365" s="19">
        <f t="shared" si="39"/>
        <v>76.425747132753983</v>
      </c>
      <c r="H365" s="21">
        <f t="shared" si="40"/>
        <v>8379.862979429774</v>
      </c>
    </row>
    <row r="366" spans="1:8" x14ac:dyDescent="0.15">
      <c r="A366" s="11"/>
      <c r="B366" s="22">
        <f t="shared" si="41"/>
        <v>351</v>
      </c>
      <c r="C366" s="18">
        <f t="shared" si="35"/>
        <v>51441</v>
      </c>
      <c r="D366" s="19">
        <f t="shared" si="36"/>
        <v>8379.862979429774</v>
      </c>
      <c r="E366" s="19">
        <f t="shared" si="37"/>
        <v>876.83269356024789</v>
      </c>
      <c r="F366" s="19">
        <f t="shared" si="38"/>
        <v>807.07033425650286</v>
      </c>
      <c r="G366" s="19">
        <f t="shared" si="39"/>
        <v>69.762359303745072</v>
      </c>
      <c r="H366" s="21">
        <f t="shared" si="40"/>
        <v>7572.7926451733802</v>
      </c>
    </row>
    <row r="367" spans="1:8" x14ac:dyDescent="0.15">
      <c r="A367" s="11"/>
      <c r="B367" s="22">
        <f t="shared" si="41"/>
        <v>352</v>
      </c>
      <c r="C367" s="18">
        <f t="shared" si="35"/>
        <v>51471</v>
      </c>
      <c r="D367" s="19">
        <f t="shared" si="36"/>
        <v>7572.7926451733802</v>
      </c>
      <c r="E367" s="19">
        <f t="shared" si="37"/>
        <v>876.83269356024789</v>
      </c>
      <c r="F367" s="19">
        <f t="shared" si="38"/>
        <v>813.78919478918829</v>
      </c>
      <c r="G367" s="19">
        <f t="shared" si="39"/>
        <v>63.043498771059703</v>
      </c>
      <c r="H367" s="21">
        <f t="shared" si="40"/>
        <v>6759.0034503841307</v>
      </c>
    </row>
    <row r="368" spans="1:8" x14ac:dyDescent="0.15">
      <c r="A368" s="11"/>
      <c r="B368" s="22">
        <f t="shared" si="41"/>
        <v>353</v>
      </c>
      <c r="C368" s="18">
        <f t="shared" si="35"/>
        <v>51502</v>
      </c>
      <c r="D368" s="19">
        <f t="shared" si="36"/>
        <v>6759.0034503841307</v>
      </c>
      <c r="E368" s="19">
        <f t="shared" si="37"/>
        <v>876.83269356024789</v>
      </c>
      <c r="F368" s="19">
        <f t="shared" si="38"/>
        <v>820.56398983580823</v>
      </c>
      <c r="G368" s="19">
        <f t="shared" si="39"/>
        <v>56.268703724439717</v>
      </c>
      <c r="H368" s="21">
        <f t="shared" si="40"/>
        <v>5938.4394605481066</v>
      </c>
    </row>
    <row r="369" spans="1:8" x14ac:dyDescent="0.15">
      <c r="A369" s="11"/>
      <c r="B369" s="22">
        <f t="shared" si="41"/>
        <v>354</v>
      </c>
      <c r="C369" s="18">
        <f t="shared" si="35"/>
        <v>51533</v>
      </c>
      <c r="D369" s="19">
        <f t="shared" si="36"/>
        <v>5938.4394605481066</v>
      </c>
      <c r="E369" s="19">
        <f t="shared" si="37"/>
        <v>876.83269356024789</v>
      </c>
      <c r="F369" s="19">
        <f t="shared" si="38"/>
        <v>827.39518505119122</v>
      </c>
      <c r="G369" s="19">
        <f t="shared" si="39"/>
        <v>49.437508509056606</v>
      </c>
      <c r="H369" s="21">
        <f t="shared" si="40"/>
        <v>5111.0442754970863</v>
      </c>
    </row>
    <row r="370" spans="1:8" x14ac:dyDescent="0.15">
      <c r="A370" s="11"/>
      <c r="B370" s="22">
        <f t="shared" si="41"/>
        <v>355</v>
      </c>
      <c r="C370" s="18">
        <f t="shared" si="35"/>
        <v>51561</v>
      </c>
      <c r="D370" s="19">
        <f t="shared" si="36"/>
        <v>5111.0442754970863</v>
      </c>
      <c r="E370" s="19">
        <f t="shared" si="37"/>
        <v>876.83269356024789</v>
      </c>
      <c r="F370" s="19">
        <f t="shared" si="38"/>
        <v>834.28324996674246</v>
      </c>
      <c r="G370" s="19">
        <f t="shared" si="39"/>
        <v>42.549443593505444</v>
      </c>
      <c r="H370" s="21">
        <f t="shared" si="40"/>
        <v>4276.7610255302861</v>
      </c>
    </row>
    <row r="371" spans="1:8" x14ac:dyDescent="0.15">
      <c r="A371" s="11"/>
      <c r="B371" s="22">
        <f t="shared" si="41"/>
        <v>356</v>
      </c>
      <c r="C371" s="18">
        <f t="shared" si="35"/>
        <v>51592</v>
      </c>
      <c r="D371" s="19">
        <f t="shared" si="36"/>
        <v>4276.7610255302861</v>
      </c>
      <c r="E371" s="19">
        <f t="shared" si="37"/>
        <v>876.83269356024789</v>
      </c>
      <c r="F371" s="19">
        <f t="shared" si="38"/>
        <v>841.22865802271565</v>
      </c>
      <c r="G371" s="19">
        <f t="shared" si="39"/>
        <v>35.604035537532305</v>
      </c>
      <c r="H371" s="21">
        <f t="shared" si="40"/>
        <v>3435.5323675079271</v>
      </c>
    </row>
    <row r="372" spans="1:8" x14ac:dyDescent="0.15">
      <c r="A372" s="11"/>
      <c r="B372" s="22">
        <f t="shared" si="41"/>
        <v>357</v>
      </c>
      <c r="C372" s="18">
        <f t="shared" si="35"/>
        <v>51622</v>
      </c>
      <c r="D372" s="19">
        <f t="shared" si="36"/>
        <v>3435.5323675079271</v>
      </c>
      <c r="E372" s="19">
        <f t="shared" si="37"/>
        <v>876.83269356024789</v>
      </c>
      <c r="F372" s="19">
        <f t="shared" si="38"/>
        <v>848.23188660075471</v>
      </c>
      <c r="G372" s="19">
        <f t="shared" si="39"/>
        <v>28.600806959493205</v>
      </c>
      <c r="H372" s="21">
        <f t="shared" si="40"/>
        <v>2587.3004809070844</v>
      </c>
    </row>
    <row r="373" spans="1:8" x14ac:dyDescent="0.15">
      <c r="A373" s="11"/>
      <c r="B373" s="22">
        <f t="shared" si="41"/>
        <v>358</v>
      </c>
      <c r="C373" s="18">
        <f t="shared" si="35"/>
        <v>51653</v>
      </c>
      <c r="D373" s="19">
        <f t="shared" si="36"/>
        <v>2587.3004809070844</v>
      </c>
      <c r="E373" s="19">
        <f t="shared" si="37"/>
        <v>876.83269356024789</v>
      </c>
      <c r="F373" s="19">
        <f t="shared" si="38"/>
        <v>855.29341705670606</v>
      </c>
      <c r="G373" s="19">
        <f t="shared" si="39"/>
        <v>21.53927650354192</v>
      </c>
      <c r="H373" s="21">
        <f t="shared" si="40"/>
        <v>1732.007063850062</v>
      </c>
    </row>
    <row r="374" spans="1:8" x14ac:dyDescent="0.15">
      <c r="A374" s="11"/>
      <c r="B374" s="22">
        <f t="shared" si="41"/>
        <v>359</v>
      </c>
      <c r="C374" s="18">
        <f t="shared" si="35"/>
        <v>51683</v>
      </c>
      <c r="D374" s="19">
        <f t="shared" si="36"/>
        <v>1732.007063850062</v>
      </c>
      <c r="E374" s="19">
        <f t="shared" si="37"/>
        <v>876.83269356024789</v>
      </c>
      <c r="F374" s="19">
        <f t="shared" si="38"/>
        <v>862.41373475370312</v>
      </c>
      <c r="G374" s="19">
        <f t="shared" si="39"/>
        <v>14.418958806544843</v>
      </c>
      <c r="H374" s="21">
        <f t="shared" si="40"/>
        <v>869.59332909644581</v>
      </c>
    </row>
    <row r="375" spans="1:8" x14ac:dyDescent="0.15">
      <c r="A375" s="11"/>
      <c r="B375" s="23">
        <f t="shared" si="41"/>
        <v>360</v>
      </c>
      <c r="C375" s="24">
        <f t="shared" si="35"/>
        <v>51714</v>
      </c>
      <c r="D375" s="25">
        <f t="shared" si="36"/>
        <v>869.59332909644581</v>
      </c>
      <c r="E375" s="25">
        <f t="shared" si="37"/>
        <v>876.83269356024789</v>
      </c>
      <c r="F375" s="25">
        <f t="shared" si="38"/>
        <v>869.59332909552768</v>
      </c>
      <c r="G375" s="25">
        <f t="shared" si="39"/>
        <v>7.2393644647202668</v>
      </c>
      <c r="H375" s="26">
        <f t="shared" si="40"/>
        <v>1.1641532182693481E-9</v>
      </c>
    </row>
    <row r="376" spans="1:8" x14ac:dyDescent="0.15">
      <c r="A376" s="11"/>
      <c r="B376" s="10"/>
      <c r="C376" s="10"/>
      <c r="D376" s="27"/>
      <c r="E376" s="27"/>
      <c r="F376" s="27"/>
      <c r="G376" s="27"/>
      <c r="H376" s="27"/>
    </row>
    <row r="377" spans="1:8" x14ac:dyDescent="0.15">
      <c r="A377" s="11"/>
      <c r="B377" s="10"/>
      <c r="C377" s="10"/>
      <c r="D377" s="27"/>
      <c r="E377" s="27"/>
      <c r="F377" s="27"/>
      <c r="G377" s="27"/>
      <c r="H377" s="27"/>
    </row>
    <row r="378" spans="1:8" x14ac:dyDescent="0.15">
      <c r="A378" s="11"/>
      <c r="B378" s="10"/>
      <c r="C378" s="10"/>
      <c r="D378" s="27"/>
      <c r="E378" s="27"/>
      <c r="F378" s="27"/>
      <c r="G378" s="27"/>
      <c r="H378" s="27"/>
    </row>
    <row r="379" spans="1:8" x14ac:dyDescent="0.15">
      <c r="A379" s="11"/>
      <c r="B379" s="10"/>
      <c r="C379" s="10"/>
      <c r="D379" s="10"/>
      <c r="E379" s="10"/>
      <c r="F379" s="10"/>
      <c r="G379" s="10"/>
      <c r="H379" s="10"/>
    </row>
    <row r="380" spans="1:8" x14ac:dyDescent="0.15">
      <c r="A380" s="11"/>
      <c r="B380" s="10"/>
      <c r="C380" s="10"/>
      <c r="D380" s="10"/>
      <c r="E380" s="10"/>
      <c r="F380" s="10"/>
      <c r="G380" s="10"/>
      <c r="H380" s="10"/>
    </row>
    <row r="381" spans="1:8" x14ac:dyDescent="0.15">
      <c r="A381" s="11"/>
      <c r="B381" s="10"/>
      <c r="C381" s="10"/>
      <c r="D381" s="10"/>
      <c r="E381" s="10"/>
      <c r="F381" s="10"/>
      <c r="G381" s="10"/>
      <c r="H381" s="10"/>
    </row>
    <row r="382" spans="1:8" x14ac:dyDescent="0.15">
      <c r="A382" s="11"/>
      <c r="B382" s="10"/>
      <c r="C382" s="10"/>
      <c r="D382" s="10"/>
      <c r="E382" s="10"/>
      <c r="F382" s="10"/>
      <c r="G382" s="10"/>
      <c r="H382" s="10"/>
    </row>
    <row r="383" spans="1:8" x14ac:dyDescent="0.15">
      <c r="A383" s="11"/>
      <c r="B383" s="10"/>
      <c r="C383" s="10"/>
      <c r="D383" s="10"/>
      <c r="E383" s="10"/>
      <c r="F383" s="10"/>
      <c r="G383" s="10"/>
      <c r="H383" s="10"/>
    </row>
    <row r="384" spans="1:8" x14ac:dyDescent="0.15">
      <c r="A384" s="11"/>
      <c r="B384" s="10"/>
      <c r="C384" s="10"/>
      <c r="D384" s="10"/>
      <c r="E384" s="10"/>
      <c r="F384" s="10"/>
      <c r="G384" s="10"/>
      <c r="H384" s="10"/>
    </row>
    <row r="385" spans="1:8" x14ac:dyDescent="0.15">
      <c r="A385" s="11"/>
      <c r="B385" s="10"/>
      <c r="C385" s="10"/>
      <c r="D385" s="10"/>
      <c r="E385" s="10"/>
      <c r="F385" s="10"/>
      <c r="G385" s="10"/>
      <c r="H385" s="10"/>
    </row>
    <row r="386" spans="1:8" x14ac:dyDescent="0.15">
      <c r="A386" s="11"/>
      <c r="B386" s="10"/>
      <c r="C386" s="10"/>
      <c r="D386" s="10"/>
      <c r="E386" s="10"/>
      <c r="F386" s="10"/>
      <c r="G386" s="10"/>
      <c r="H386" s="10"/>
    </row>
    <row r="387" spans="1:8" x14ac:dyDescent="0.15">
      <c r="A387" s="11"/>
      <c r="B387" s="10"/>
      <c r="C387" s="10"/>
      <c r="D387" s="10"/>
      <c r="E387" s="10"/>
      <c r="F387" s="10"/>
      <c r="G387" s="10"/>
      <c r="H387" s="10"/>
    </row>
    <row r="388" spans="1:8" x14ac:dyDescent="0.15">
      <c r="A388" s="11"/>
      <c r="B388" s="10"/>
      <c r="C388" s="10"/>
      <c r="D388" s="10"/>
      <c r="E388" s="10"/>
      <c r="F388" s="10"/>
      <c r="G388" s="10"/>
      <c r="H388" s="10"/>
    </row>
    <row r="389" spans="1:8" x14ac:dyDescent="0.15">
      <c r="A389" s="11"/>
      <c r="B389" s="10"/>
      <c r="C389" s="10"/>
      <c r="D389" s="10"/>
      <c r="E389" s="10"/>
      <c r="F389" s="10"/>
      <c r="G389" s="10"/>
      <c r="H389" s="10"/>
    </row>
    <row r="390" spans="1:8" x14ac:dyDescent="0.15">
      <c r="A390" s="11"/>
      <c r="B390" s="10"/>
      <c r="C390" s="10"/>
      <c r="D390" s="10"/>
      <c r="E390" s="10"/>
      <c r="F390" s="10"/>
      <c r="G390" s="10"/>
      <c r="H390" s="10"/>
    </row>
    <row r="391" spans="1:8" x14ac:dyDescent="0.15">
      <c r="A391" s="11"/>
      <c r="B391" s="10"/>
      <c r="C391" s="10"/>
      <c r="D391" s="10"/>
      <c r="E391" s="10"/>
      <c r="F391" s="10"/>
      <c r="G391" s="10"/>
      <c r="H391" s="10"/>
    </row>
    <row r="392" spans="1:8" x14ac:dyDescent="0.15">
      <c r="A392" s="11"/>
      <c r="B392" s="10"/>
      <c r="C392" s="10"/>
      <c r="D392" s="10"/>
      <c r="E392" s="10"/>
      <c r="F392" s="10"/>
      <c r="G392" s="10"/>
      <c r="H392" s="10"/>
    </row>
    <row r="393" spans="1:8" x14ac:dyDescent="0.15">
      <c r="A393" s="11"/>
      <c r="B393" s="10"/>
      <c r="C393" s="10"/>
      <c r="D393" s="10"/>
      <c r="E393" s="10"/>
      <c r="F393" s="10"/>
      <c r="G393" s="10"/>
      <c r="H393" s="10"/>
    </row>
    <row r="394" spans="1:8" x14ac:dyDescent="0.15">
      <c r="A394" s="11"/>
      <c r="B394" s="10"/>
      <c r="C394" s="10"/>
      <c r="D394" s="10"/>
      <c r="E394" s="10"/>
      <c r="F394" s="10"/>
      <c r="G394" s="10"/>
      <c r="H394" s="10"/>
    </row>
    <row r="395" spans="1:8" x14ac:dyDescent="0.15">
      <c r="A395" s="11"/>
      <c r="B395" s="10"/>
      <c r="C395" s="10"/>
      <c r="D395" s="10"/>
      <c r="E395" s="10"/>
      <c r="F395" s="10"/>
      <c r="G395" s="10"/>
      <c r="H395" s="10"/>
    </row>
    <row r="396" spans="1:8" x14ac:dyDescent="0.15">
      <c r="A396" s="11"/>
      <c r="B396" s="10"/>
      <c r="C396" s="10"/>
      <c r="D396" s="10"/>
      <c r="E396" s="10"/>
      <c r="F396" s="10"/>
      <c r="G396" s="10"/>
      <c r="H396" s="10"/>
    </row>
    <row r="397" spans="1:8" x14ac:dyDescent="0.15">
      <c r="A397" s="11"/>
      <c r="B397" s="10"/>
      <c r="C397" s="10"/>
      <c r="D397" s="10"/>
      <c r="E397" s="10"/>
      <c r="F397" s="10"/>
      <c r="G397" s="10"/>
      <c r="H397" s="10"/>
    </row>
    <row r="398" spans="1:8" x14ac:dyDescent="0.15">
      <c r="A398" s="11"/>
      <c r="B398" s="10"/>
      <c r="C398" s="10"/>
      <c r="D398" s="10"/>
      <c r="E398" s="10"/>
      <c r="F398" s="10"/>
      <c r="G398" s="10"/>
      <c r="H398" s="10"/>
    </row>
    <row r="399" spans="1:8" x14ac:dyDescent="0.15">
      <c r="A399" s="11"/>
      <c r="B399" s="10"/>
      <c r="C399" s="10"/>
      <c r="D399" s="10"/>
      <c r="E399" s="10"/>
      <c r="F399" s="10"/>
      <c r="G399" s="10"/>
      <c r="H399" s="10"/>
    </row>
    <row r="400" spans="1:8" x14ac:dyDescent="0.15">
      <c r="A400" s="11"/>
      <c r="B400" s="10"/>
      <c r="C400" s="10"/>
      <c r="D400" s="10"/>
      <c r="E400" s="10"/>
      <c r="F400" s="10"/>
      <c r="G400" s="10"/>
      <c r="H400" s="10"/>
    </row>
    <row r="401" spans="1:8" x14ac:dyDescent="0.15">
      <c r="A401" s="11"/>
      <c r="B401" s="10"/>
      <c r="C401" s="10"/>
      <c r="D401" s="10"/>
      <c r="E401" s="10"/>
      <c r="F401" s="10"/>
      <c r="G401" s="10"/>
      <c r="H401" s="10"/>
    </row>
    <row r="402" spans="1:8" x14ac:dyDescent="0.15">
      <c r="A402" s="11"/>
      <c r="B402" s="10"/>
      <c r="C402" s="10"/>
      <c r="D402" s="10"/>
      <c r="E402" s="10"/>
      <c r="F402" s="10"/>
      <c r="G402" s="10"/>
      <c r="H402" s="10"/>
    </row>
    <row r="403" spans="1:8" x14ac:dyDescent="0.15">
      <c r="A403" s="11"/>
      <c r="B403" s="10"/>
      <c r="C403" s="10"/>
      <c r="D403" s="10"/>
      <c r="E403" s="10"/>
      <c r="F403" s="10"/>
      <c r="G403" s="10"/>
      <c r="H403" s="10"/>
    </row>
    <row r="404" spans="1:8" x14ac:dyDescent="0.15">
      <c r="A404" s="11"/>
      <c r="B404" s="10"/>
      <c r="C404" s="10"/>
      <c r="D404" s="10"/>
      <c r="E404" s="10"/>
      <c r="F404" s="10"/>
      <c r="G404" s="10"/>
      <c r="H404" s="10"/>
    </row>
    <row r="405" spans="1:8" x14ac:dyDescent="0.15">
      <c r="A405" s="11"/>
      <c r="B405" s="10"/>
      <c r="C405" s="10"/>
      <c r="D405" s="10"/>
      <c r="E405" s="10"/>
      <c r="F405" s="10"/>
      <c r="G405" s="10"/>
      <c r="H405" s="10"/>
    </row>
    <row r="406" spans="1:8" x14ac:dyDescent="0.15">
      <c r="A406" s="11"/>
      <c r="B406" s="10"/>
      <c r="C406" s="10"/>
      <c r="D406" s="10"/>
      <c r="E406" s="10"/>
      <c r="F406" s="10"/>
      <c r="G406" s="10"/>
      <c r="H406" s="10"/>
    </row>
    <row r="407" spans="1:8" x14ac:dyDescent="0.15">
      <c r="A407" s="11"/>
      <c r="B407" s="10"/>
      <c r="C407" s="10"/>
      <c r="D407" s="10"/>
      <c r="E407" s="10"/>
      <c r="F407" s="10"/>
      <c r="G407" s="10"/>
      <c r="H407" s="10"/>
    </row>
    <row r="408" spans="1:8" x14ac:dyDescent="0.15">
      <c r="A408" s="11"/>
      <c r="B408" s="10"/>
      <c r="C408" s="10"/>
      <c r="D408" s="10"/>
      <c r="E408" s="10"/>
      <c r="F408" s="10"/>
      <c r="G408" s="10"/>
      <c r="H408" s="10"/>
    </row>
    <row r="409" spans="1:8" x14ac:dyDescent="0.15">
      <c r="A409" s="11"/>
      <c r="B409" s="10"/>
      <c r="C409" s="10"/>
      <c r="D409" s="10"/>
      <c r="E409" s="10"/>
      <c r="F409" s="10"/>
      <c r="G409" s="10"/>
      <c r="H409" s="10"/>
    </row>
    <row r="410" spans="1:8" x14ac:dyDescent="0.15">
      <c r="A410" s="11"/>
      <c r="B410" s="10"/>
      <c r="C410" s="10"/>
      <c r="D410" s="10"/>
      <c r="E410" s="10"/>
      <c r="F410" s="10"/>
      <c r="G410" s="10"/>
      <c r="H410" s="10"/>
    </row>
    <row r="411" spans="1:8" x14ac:dyDescent="0.15">
      <c r="A411" s="11"/>
      <c r="B411" s="10"/>
      <c r="C411" s="10"/>
      <c r="D411" s="10"/>
      <c r="E411" s="10"/>
      <c r="F411" s="10"/>
      <c r="G411" s="10"/>
      <c r="H411" s="10"/>
    </row>
    <row r="412" spans="1:8" x14ac:dyDescent="0.15">
      <c r="A412" s="11"/>
      <c r="B412" s="10"/>
      <c r="C412" s="10"/>
      <c r="D412" s="10"/>
      <c r="E412" s="10"/>
      <c r="F412" s="10"/>
      <c r="G412" s="10"/>
      <c r="H412" s="10"/>
    </row>
    <row r="413" spans="1:8" x14ac:dyDescent="0.15">
      <c r="A413" s="11"/>
      <c r="B413" s="10"/>
      <c r="C413" s="10"/>
      <c r="D413" s="10"/>
      <c r="E413" s="10"/>
      <c r="F413" s="10"/>
      <c r="G413" s="10"/>
      <c r="H413" s="10"/>
    </row>
    <row r="414" spans="1:8" x14ac:dyDescent="0.15">
      <c r="A414" s="11"/>
      <c r="B414" s="10"/>
      <c r="C414" s="10"/>
      <c r="D414" s="10"/>
      <c r="E414" s="10"/>
      <c r="F414" s="10"/>
      <c r="G414" s="10"/>
      <c r="H414" s="10"/>
    </row>
    <row r="415" spans="1:8" x14ac:dyDescent="0.15">
      <c r="A415" s="11"/>
      <c r="B415" s="10"/>
      <c r="C415" s="10"/>
      <c r="D415" s="10"/>
      <c r="E415" s="10"/>
      <c r="F415" s="10"/>
      <c r="G415" s="10"/>
      <c r="H415" s="10"/>
    </row>
    <row r="416" spans="1:8" x14ac:dyDescent="0.15">
      <c r="A416" s="11"/>
      <c r="B416" s="10"/>
      <c r="C416" s="10"/>
      <c r="D416" s="10"/>
      <c r="E416" s="10"/>
      <c r="F416" s="10"/>
      <c r="G416" s="10"/>
      <c r="H416" s="10"/>
    </row>
    <row r="417" spans="1:8" x14ac:dyDescent="0.15">
      <c r="A417" s="11"/>
      <c r="B417" s="10"/>
      <c r="C417" s="10"/>
      <c r="D417" s="10"/>
      <c r="E417" s="10"/>
      <c r="F417" s="10"/>
      <c r="G417" s="10"/>
      <c r="H417" s="10"/>
    </row>
    <row r="418" spans="1:8" x14ac:dyDescent="0.15">
      <c r="A418" s="11"/>
      <c r="B418" s="10"/>
      <c r="C418" s="10"/>
      <c r="D418" s="10"/>
      <c r="E418" s="10"/>
      <c r="F418" s="10"/>
      <c r="G418" s="10"/>
      <c r="H418" s="10"/>
    </row>
    <row r="419" spans="1:8" x14ac:dyDescent="0.15">
      <c r="A419" s="11"/>
      <c r="B419" s="10"/>
      <c r="C419" s="10"/>
      <c r="D419" s="10"/>
      <c r="E419" s="10"/>
      <c r="F419" s="10"/>
      <c r="G419" s="10"/>
      <c r="H419" s="10"/>
    </row>
    <row r="420" spans="1:8" x14ac:dyDescent="0.15">
      <c r="A420" s="11"/>
      <c r="B420" s="10"/>
      <c r="C420" s="10"/>
      <c r="D420" s="10"/>
      <c r="E420" s="10"/>
      <c r="F420" s="10"/>
      <c r="G420" s="10"/>
      <c r="H420" s="10"/>
    </row>
    <row r="421" spans="1:8" x14ac:dyDescent="0.15">
      <c r="A421" s="11"/>
      <c r="B421" s="10"/>
      <c r="C421" s="10"/>
      <c r="D421" s="10"/>
      <c r="E421" s="10"/>
      <c r="F421" s="10"/>
      <c r="G421" s="10"/>
      <c r="H421" s="10"/>
    </row>
    <row r="422" spans="1:8" x14ac:dyDescent="0.15">
      <c r="A422" s="11"/>
      <c r="B422" s="10"/>
      <c r="C422" s="10"/>
      <c r="D422" s="10"/>
      <c r="E422" s="10"/>
      <c r="F422" s="10"/>
      <c r="G422" s="10"/>
      <c r="H422" s="10"/>
    </row>
    <row r="423" spans="1:8" x14ac:dyDescent="0.15">
      <c r="A423" s="11"/>
      <c r="B423" s="10"/>
      <c r="C423" s="10"/>
      <c r="D423" s="10"/>
      <c r="E423" s="10"/>
      <c r="F423" s="10"/>
      <c r="G423" s="10"/>
      <c r="H423" s="10"/>
    </row>
    <row r="424" spans="1:8" x14ac:dyDescent="0.15">
      <c r="A424" s="11"/>
      <c r="B424" s="10"/>
      <c r="C424" s="10"/>
      <c r="D424" s="10"/>
      <c r="E424" s="10"/>
      <c r="F424" s="10"/>
      <c r="G424" s="10"/>
      <c r="H424" s="10"/>
    </row>
    <row r="425" spans="1:8" x14ac:dyDescent="0.15">
      <c r="A425" s="11"/>
      <c r="B425" s="10"/>
      <c r="C425" s="10"/>
      <c r="D425" s="10"/>
      <c r="E425" s="10"/>
      <c r="F425" s="10"/>
      <c r="G425" s="10"/>
      <c r="H425" s="10"/>
    </row>
    <row r="426" spans="1:8" x14ac:dyDescent="0.15">
      <c r="A426" s="11"/>
      <c r="B426" s="10"/>
      <c r="C426" s="10"/>
      <c r="D426" s="10"/>
      <c r="E426" s="10"/>
      <c r="F426" s="10"/>
      <c r="G426" s="10"/>
      <c r="H426" s="10"/>
    </row>
    <row r="427" spans="1:8" x14ac:dyDescent="0.15">
      <c r="A427" s="11"/>
      <c r="B427" s="10"/>
      <c r="C427" s="10"/>
      <c r="D427" s="10"/>
      <c r="E427" s="10"/>
      <c r="F427" s="10"/>
      <c r="G427" s="10"/>
      <c r="H427" s="10"/>
    </row>
    <row r="428" spans="1:8" x14ac:dyDescent="0.15">
      <c r="A428" s="11"/>
      <c r="B428" s="10"/>
      <c r="C428" s="10"/>
      <c r="D428" s="10"/>
      <c r="E428" s="10"/>
      <c r="F428" s="10"/>
      <c r="G428" s="10"/>
      <c r="H428" s="10"/>
    </row>
    <row r="429" spans="1:8" x14ac:dyDescent="0.15">
      <c r="A429" s="11"/>
      <c r="B429" s="10"/>
      <c r="C429" s="10"/>
      <c r="D429" s="10"/>
      <c r="E429" s="10"/>
      <c r="F429" s="10"/>
      <c r="G429" s="10"/>
      <c r="H429" s="10"/>
    </row>
    <row r="430" spans="1:8" x14ac:dyDescent="0.15">
      <c r="A430" s="11"/>
      <c r="B430" s="10"/>
      <c r="C430" s="10"/>
      <c r="D430" s="10"/>
      <c r="E430" s="10"/>
      <c r="F430" s="10"/>
      <c r="G430" s="10"/>
      <c r="H430" s="10"/>
    </row>
    <row r="431" spans="1:8" x14ac:dyDescent="0.15">
      <c r="A431" s="11"/>
      <c r="B431" s="10"/>
      <c r="C431" s="10"/>
      <c r="D431" s="10"/>
      <c r="E431" s="10"/>
      <c r="F431" s="10"/>
      <c r="G431" s="10"/>
      <c r="H431" s="10"/>
    </row>
    <row r="432" spans="1:8" x14ac:dyDescent="0.15">
      <c r="A432" s="11"/>
      <c r="B432" s="10"/>
      <c r="C432" s="10"/>
      <c r="D432" s="10"/>
      <c r="E432" s="10"/>
      <c r="F432" s="10"/>
      <c r="G432" s="10"/>
      <c r="H432" s="10"/>
    </row>
    <row r="433" spans="1:8" x14ac:dyDescent="0.15">
      <c r="A433" s="11"/>
      <c r="B433" s="10"/>
      <c r="C433" s="10"/>
      <c r="D433" s="10"/>
      <c r="E433" s="10"/>
      <c r="F433" s="10"/>
      <c r="G433" s="10"/>
      <c r="H433" s="10"/>
    </row>
    <row r="434" spans="1:8" x14ac:dyDescent="0.15">
      <c r="A434" s="11"/>
      <c r="B434" s="10"/>
      <c r="C434" s="10"/>
      <c r="D434" s="10"/>
      <c r="E434" s="10"/>
      <c r="F434" s="10"/>
      <c r="G434" s="10"/>
      <c r="H434" s="10"/>
    </row>
    <row r="435" spans="1:8" x14ac:dyDescent="0.15">
      <c r="A435" s="11"/>
      <c r="B435" s="10"/>
      <c r="C435" s="10"/>
      <c r="D435" s="10"/>
      <c r="E435" s="10"/>
      <c r="F435" s="10"/>
      <c r="G435" s="10"/>
      <c r="H435" s="10"/>
    </row>
    <row r="436" spans="1:8" x14ac:dyDescent="0.15">
      <c r="A436" s="11"/>
      <c r="B436" s="10"/>
      <c r="C436" s="10"/>
      <c r="D436" s="10"/>
      <c r="E436" s="10"/>
      <c r="F436" s="10"/>
      <c r="G436" s="10"/>
      <c r="H436" s="10"/>
    </row>
    <row r="437" spans="1:8" x14ac:dyDescent="0.15">
      <c r="A437" s="11"/>
      <c r="B437" s="10"/>
      <c r="C437" s="10"/>
      <c r="D437" s="10"/>
      <c r="E437" s="10"/>
      <c r="F437" s="10"/>
      <c r="G437" s="10"/>
      <c r="H437" s="10"/>
    </row>
    <row r="438" spans="1:8" x14ac:dyDescent="0.15">
      <c r="A438" s="11"/>
      <c r="B438" s="10"/>
      <c r="C438" s="10"/>
      <c r="D438" s="10"/>
      <c r="E438" s="10"/>
      <c r="F438" s="10"/>
      <c r="G438" s="10"/>
      <c r="H438" s="10"/>
    </row>
    <row r="439" spans="1:8" x14ac:dyDescent="0.15">
      <c r="A439" s="11"/>
      <c r="B439" s="10"/>
      <c r="C439" s="10"/>
      <c r="D439" s="10"/>
      <c r="E439" s="10"/>
      <c r="F439" s="10"/>
      <c r="G439" s="10"/>
      <c r="H439" s="10"/>
    </row>
    <row r="440" spans="1:8" x14ac:dyDescent="0.15">
      <c r="A440" s="11"/>
      <c r="B440" s="10"/>
      <c r="C440" s="10"/>
      <c r="D440" s="10"/>
      <c r="E440" s="10"/>
      <c r="F440" s="10"/>
      <c r="G440" s="10"/>
      <c r="H440" s="10"/>
    </row>
    <row r="441" spans="1:8" x14ac:dyDescent="0.15">
      <c r="A441" s="11"/>
      <c r="B441" s="10"/>
      <c r="C441" s="10"/>
      <c r="D441" s="10"/>
      <c r="E441" s="10"/>
      <c r="F441" s="10"/>
      <c r="G441" s="10"/>
      <c r="H441" s="10"/>
    </row>
    <row r="442" spans="1:8" x14ac:dyDescent="0.15">
      <c r="A442" s="11"/>
      <c r="B442" s="10"/>
      <c r="C442" s="10"/>
      <c r="D442" s="10"/>
      <c r="E442" s="10"/>
      <c r="F442" s="10"/>
      <c r="G442" s="10"/>
      <c r="H442" s="10"/>
    </row>
    <row r="443" spans="1:8" x14ac:dyDescent="0.15">
      <c r="A443" s="11"/>
      <c r="B443" s="10"/>
      <c r="C443" s="10"/>
      <c r="D443" s="10"/>
      <c r="E443" s="10"/>
      <c r="F443" s="10"/>
      <c r="G443" s="10"/>
      <c r="H443" s="10"/>
    </row>
    <row r="444" spans="1:8" x14ac:dyDescent="0.15">
      <c r="A444" s="11"/>
      <c r="B444" s="10"/>
      <c r="C444" s="10"/>
      <c r="D444" s="10"/>
      <c r="E444" s="10"/>
      <c r="F444" s="10"/>
      <c r="G444" s="10"/>
      <c r="H444" s="10"/>
    </row>
    <row r="445" spans="1:8" x14ac:dyDescent="0.15">
      <c r="A445" s="11"/>
      <c r="B445" s="10"/>
      <c r="C445" s="10"/>
      <c r="D445" s="10"/>
      <c r="E445" s="10"/>
      <c r="F445" s="10"/>
      <c r="G445" s="10"/>
      <c r="H445" s="10"/>
    </row>
    <row r="446" spans="1:8" x14ac:dyDescent="0.15">
      <c r="A446" s="11"/>
      <c r="B446" s="10"/>
      <c r="C446" s="10"/>
      <c r="D446" s="10"/>
      <c r="E446" s="10"/>
      <c r="F446" s="10"/>
      <c r="G446" s="10"/>
      <c r="H446" s="10"/>
    </row>
    <row r="447" spans="1:8" x14ac:dyDescent="0.15">
      <c r="A447" s="11"/>
      <c r="B447" s="10"/>
      <c r="C447" s="10"/>
      <c r="D447" s="10"/>
      <c r="E447" s="10"/>
      <c r="F447" s="10"/>
      <c r="G447" s="10"/>
      <c r="H447" s="10"/>
    </row>
    <row r="448" spans="1:8" x14ac:dyDescent="0.15">
      <c r="A448" s="11"/>
      <c r="B448" s="10"/>
      <c r="C448" s="10"/>
      <c r="D448" s="10"/>
      <c r="E448" s="10"/>
      <c r="F448" s="10"/>
      <c r="G448" s="10"/>
      <c r="H448" s="10"/>
    </row>
    <row r="449" spans="1:8" x14ac:dyDescent="0.15">
      <c r="A449" s="11"/>
      <c r="B449" s="10"/>
      <c r="C449" s="10"/>
      <c r="D449" s="10"/>
      <c r="E449" s="10"/>
      <c r="F449" s="10"/>
      <c r="G449" s="10"/>
      <c r="H449" s="10"/>
    </row>
    <row r="450" spans="1:8" x14ac:dyDescent="0.15">
      <c r="A450" s="11"/>
      <c r="B450" s="10"/>
      <c r="C450" s="10"/>
      <c r="D450" s="10"/>
      <c r="E450" s="10"/>
      <c r="F450" s="10"/>
      <c r="G450" s="10"/>
      <c r="H450" s="10"/>
    </row>
    <row r="451" spans="1:8" x14ac:dyDescent="0.15">
      <c r="A451" s="11"/>
      <c r="B451" s="10"/>
      <c r="C451" s="10"/>
      <c r="D451" s="10"/>
      <c r="E451" s="10"/>
      <c r="F451" s="10"/>
      <c r="G451" s="10"/>
      <c r="H451" s="10"/>
    </row>
    <row r="452" spans="1:8" x14ac:dyDescent="0.15">
      <c r="A452" s="11"/>
      <c r="B452" s="10"/>
      <c r="C452" s="10"/>
      <c r="D452" s="10"/>
      <c r="E452" s="10"/>
      <c r="F452" s="10"/>
      <c r="G452" s="10"/>
      <c r="H452" s="10"/>
    </row>
    <row r="453" spans="1:8" x14ac:dyDescent="0.15">
      <c r="A453" s="11"/>
      <c r="B453" s="10"/>
      <c r="C453" s="10"/>
      <c r="D453" s="10"/>
      <c r="E453" s="10"/>
      <c r="F453" s="10"/>
      <c r="G453" s="10"/>
      <c r="H453" s="10"/>
    </row>
    <row r="454" spans="1:8" x14ac:dyDescent="0.15">
      <c r="A454" s="11"/>
      <c r="B454" s="10"/>
      <c r="C454" s="10"/>
      <c r="D454" s="10"/>
      <c r="E454" s="10"/>
      <c r="F454" s="10"/>
      <c r="G454" s="10"/>
      <c r="H454" s="10"/>
    </row>
    <row r="455" spans="1:8" x14ac:dyDescent="0.15">
      <c r="A455" s="11"/>
      <c r="B455" s="10"/>
      <c r="C455" s="10"/>
      <c r="D455" s="10"/>
      <c r="E455" s="10"/>
      <c r="F455" s="10"/>
      <c r="G455" s="10"/>
      <c r="H455" s="10"/>
    </row>
    <row r="456" spans="1:8" x14ac:dyDescent="0.15">
      <c r="A456" s="11"/>
      <c r="B456" s="10"/>
      <c r="C456" s="10"/>
      <c r="D456" s="10"/>
      <c r="E456" s="10"/>
      <c r="F456" s="10"/>
      <c r="G456" s="10"/>
      <c r="H456" s="10"/>
    </row>
    <row r="457" spans="1:8" x14ac:dyDescent="0.15">
      <c r="A457" s="11"/>
      <c r="B457" s="10"/>
      <c r="C457" s="10"/>
      <c r="D457" s="10"/>
      <c r="E457" s="10"/>
      <c r="F457" s="10"/>
      <c r="G457" s="10"/>
      <c r="H457" s="10"/>
    </row>
    <row r="458" spans="1:8" x14ac:dyDescent="0.15">
      <c r="A458" s="11"/>
      <c r="B458" s="10"/>
      <c r="C458" s="10"/>
      <c r="D458" s="10"/>
      <c r="E458" s="10"/>
      <c r="F458" s="10"/>
      <c r="G458" s="10"/>
      <c r="H458" s="10"/>
    </row>
    <row r="459" spans="1:8" x14ac:dyDescent="0.15">
      <c r="A459" s="11"/>
      <c r="B459" s="10"/>
      <c r="C459" s="10"/>
      <c r="D459" s="10"/>
      <c r="E459" s="10"/>
      <c r="F459" s="10"/>
      <c r="G459" s="10"/>
      <c r="H459" s="10"/>
    </row>
    <row r="460" spans="1:8" x14ac:dyDescent="0.15">
      <c r="A460" s="11"/>
      <c r="B460" s="10"/>
      <c r="C460" s="10"/>
      <c r="D460" s="10"/>
      <c r="E460" s="10"/>
      <c r="F460" s="10"/>
      <c r="G460" s="10"/>
      <c r="H460" s="10"/>
    </row>
    <row r="461" spans="1:8" x14ac:dyDescent="0.15">
      <c r="A461" s="11"/>
      <c r="B461" s="10"/>
      <c r="C461" s="10"/>
      <c r="D461" s="10"/>
      <c r="E461" s="10"/>
      <c r="F461" s="10"/>
      <c r="G461" s="10"/>
      <c r="H461" s="10"/>
    </row>
    <row r="462" spans="1:8" x14ac:dyDescent="0.15">
      <c r="A462" s="11"/>
      <c r="B462" s="10"/>
      <c r="C462" s="10"/>
      <c r="D462" s="10"/>
      <c r="E462" s="10"/>
      <c r="F462" s="10"/>
      <c r="G462" s="10"/>
      <c r="H462" s="10"/>
    </row>
    <row r="463" spans="1:8" x14ac:dyDescent="0.15">
      <c r="A463" s="11"/>
      <c r="B463" s="10"/>
      <c r="C463" s="10"/>
      <c r="D463" s="10"/>
      <c r="E463" s="10"/>
      <c r="F463" s="10"/>
      <c r="G463" s="10"/>
      <c r="H463" s="10"/>
    </row>
    <row r="464" spans="1:8" x14ac:dyDescent="0.15">
      <c r="A464" s="11"/>
      <c r="B464" s="10"/>
      <c r="C464" s="10"/>
      <c r="D464" s="10"/>
      <c r="E464" s="10"/>
      <c r="F464" s="10"/>
      <c r="G464" s="10"/>
      <c r="H464" s="10"/>
    </row>
    <row r="465" spans="1:8" x14ac:dyDescent="0.15">
      <c r="A465" s="11"/>
      <c r="B465" s="10"/>
      <c r="C465" s="10"/>
      <c r="D465" s="10"/>
      <c r="E465" s="10"/>
      <c r="F465" s="10"/>
      <c r="G465" s="10"/>
      <c r="H465" s="10"/>
    </row>
    <row r="466" spans="1:8" x14ac:dyDescent="0.15">
      <c r="A466" s="11"/>
      <c r="B466" s="10"/>
      <c r="C466" s="10"/>
      <c r="D466" s="10"/>
      <c r="E466" s="10"/>
      <c r="F466" s="10"/>
      <c r="G466" s="10"/>
      <c r="H466" s="10"/>
    </row>
    <row r="467" spans="1:8" x14ac:dyDescent="0.15">
      <c r="A467" s="11"/>
      <c r="B467" s="10"/>
      <c r="C467" s="10"/>
      <c r="D467" s="10"/>
      <c r="E467" s="10"/>
      <c r="F467" s="10"/>
      <c r="G467" s="10"/>
      <c r="H467" s="10"/>
    </row>
    <row r="468" spans="1:8" x14ac:dyDescent="0.15">
      <c r="A468" s="11"/>
      <c r="B468" s="10"/>
      <c r="C468" s="10"/>
      <c r="D468" s="10"/>
      <c r="E468" s="10"/>
      <c r="F468" s="10"/>
      <c r="G468" s="10"/>
      <c r="H468" s="10"/>
    </row>
    <row r="469" spans="1:8" x14ac:dyDescent="0.15">
      <c r="A469" s="11"/>
      <c r="B469" s="10"/>
      <c r="C469" s="10"/>
      <c r="D469" s="10"/>
      <c r="E469" s="10"/>
      <c r="F469" s="10"/>
      <c r="G469" s="10"/>
      <c r="H469" s="10"/>
    </row>
    <row r="470" spans="1:8" x14ac:dyDescent="0.15">
      <c r="A470" s="11"/>
      <c r="B470" s="10"/>
      <c r="C470" s="10"/>
      <c r="D470" s="10"/>
      <c r="E470" s="10"/>
      <c r="F470" s="10"/>
      <c r="G470" s="10"/>
      <c r="H470" s="10"/>
    </row>
    <row r="471" spans="1:8" x14ac:dyDescent="0.15">
      <c r="A471" s="11"/>
      <c r="B471" s="10"/>
      <c r="C471" s="10"/>
      <c r="D471" s="10"/>
      <c r="E471" s="10"/>
      <c r="F471" s="10"/>
      <c r="G471" s="10"/>
      <c r="H471" s="10"/>
    </row>
    <row r="472" spans="1:8" x14ac:dyDescent="0.15">
      <c r="A472" s="11"/>
      <c r="B472" s="10"/>
      <c r="C472" s="10"/>
      <c r="D472" s="10"/>
      <c r="E472" s="10"/>
      <c r="F472" s="10"/>
      <c r="G472" s="10"/>
      <c r="H472" s="10"/>
    </row>
    <row r="473" spans="1:8" x14ac:dyDescent="0.15">
      <c r="A473" s="11"/>
      <c r="B473" s="10"/>
      <c r="C473" s="10"/>
      <c r="D473" s="10"/>
      <c r="E473" s="10"/>
      <c r="F473" s="10"/>
      <c r="G473" s="10"/>
      <c r="H473" s="10"/>
    </row>
    <row r="474" spans="1:8" x14ac:dyDescent="0.15">
      <c r="A474" s="11"/>
      <c r="B474" s="10"/>
      <c r="C474" s="10"/>
      <c r="D474" s="10"/>
      <c r="E474" s="10"/>
      <c r="F474" s="10"/>
      <c r="G474" s="10"/>
      <c r="H474" s="10"/>
    </row>
    <row r="475" spans="1:8" x14ac:dyDescent="0.15">
      <c r="A475" s="11"/>
      <c r="B475" s="10"/>
      <c r="C475" s="10"/>
      <c r="D475" s="10"/>
      <c r="E475" s="10"/>
      <c r="F475" s="10"/>
      <c r="G475" s="10"/>
      <c r="H475" s="10"/>
    </row>
    <row r="476" spans="1:8" x14ac:dyDescent="0.15">
      <c r="A476" s="11"/>
      <c r="B476" s="10"/>
      <c r="C476" s="10"/>
      <c r="D476" s="10"/>
      <c r="E476" s="10"/>
      <c r="F476" s="10"/>
      <c r="G476" s="10"/>
      <c r="H476" s="10"/>
    </row>
    <row r="477" spans="1:8" x14ac:dyDescent="0.15">
      <c r="A477" s="11"/>
      <c r="B477" s="10"/>
      <c r="C477" s="10"/>
      <c r="D477" s="10"/>
      <c r="E477" s="10"/>
      <c r="F477" s="10"/>
      <c r="G477" s="10"/>
      <c r="H477" s="10"/>
    </row>
    <row r="478" spans="1:8" x14ac:dyDescent="0.15">
      <c r="A478" s="11"/>
      <c r="B478" s="10"/>
      <c r="C478" s="10"/>
      <c r="D478" s="10"/>
      <c r="E478" s="10"/>
      <c r="F478" s="10"/>
      <c r="G478" s="10"/>
      <c r="H478" s="10"/>
    </row>
    <row r="479" spans="1:8" x14ac:dyDescent="0.15">
      <c r="A479" s="11"/>
      <c r="B479" s="10"/>
      <c r="C479" s="10"/>
      <c r="D479" s="10"/>
      <c r="E479" s="10"/>
      <c r="F479" s="10"/>
      <c r="G479" s="10"/>
      <c r="H479" s="10"/>
    </row>
    <row r="480" spans="1:8" x14ac:dyDescent="0.15">
      <c r="A480" s="11"/>
      <c r="B480" s="10"/>
      <c r="C480" s="10"/>
      <c r="D480" s="10"/>
      <c r="E480" s="10"/>
      <c r="F480" s="10"/>
      <c r="G480" s="10"/>
      <c r="H480" s="10"/>
    </row>
    <row r="481" spans="1:8" x14ac:dyDescent="0.15">
      <c r="A481" s="11"/>
      <c r="B481" s="10"/>
      <c r="C481" s="10"/>
      <c r="D481" s="10"/>
      <c r="E481" s="10"/>
      <c r="F481" s="10"/>
      <c r="G481" s="10"/>
      <c r="H481" s="10"/>
    </row>
    <row r="482" spans="1:8" x14ac:dyDescent="0.15">
      <c r="A482" s="11"/>
      <c r="B482" s="10"/>
      <c r="C482" s="10"/>
      <c r="D482" s="10"/>
      <c r="E482" s="10"/>
      <c r="F482" s="10"/>
      <c r="G482" s="10"/>
      <c r="H482" s="10"/>
    </row>
    <row r="483" spans="1:8" x14ac:dyDescent="0.15">
      <c r="A483" s="11"/>
      <c r="B483" s="10"/>
      <c r="C483" s="10"/>
      <c r="D483" s="10"/>
      <c r="E483" s="10"/>
      <c r="F483" s="10"/>
      <c r="G483" s="10"/>
      <c r="H483" s="10"/>
    </row>
    <row r="484" spans="1:8" x14ac:dyDescent="0.15">
      <c r="A484" s="11"/>
      <c r="B484" s="10"/>
      <c r="C484" s="10"/>
      <c r="D484" s="10"/>
      <c r="E484" s="10"/>
      <c r="F484" s="10"/>
      <c r="G484" s="10"/>
      <c r="H484" s="10"/>
    </row>
    <row r="485" spans="1:8" x14ac:dyDescent="0.15">
      <c r="A485" s="11"/>
      <c r="B485" s="10"/>
      <c r="C485" s="10"/>
      <c r="D485" s="10"/>
      <c r="E485" s="10"/>
      <c r="F485" s="10"/>
      <c r="G485" s="10"/>
      <c r="H485" s="10"/>
    </row>
    <row r="486" spans="1:8" x14ac:dyDescent="0.15">
      <c r="A486" s="11"/>
      <c r="B486" s="10"/>
      <c r="C486" s="10"/>
      <c r="D486" s="10"/>
      <c r="E486" s="10"/>
      <c r="F486" s="10"/>
      <c r="G486" s="10"/>
      <c r="H486" s="10"/>
    </row>
    <row r="487" spans="1:8" x14ac:dyDescent="0.15">
      <c r="A487" s="11"/>
      <c r="B487" s="10"/>
      <c r="C487" s="10"/>
      <c r="D487" s="10"/>
      <c r="E487" s="10"/>
      <c r="F487" s="10"/>
      <c r="G487" s="10"/>
      <c r="H487" s="10"/>
    </row>
    <row r="488" spans="1:8" x14ac:dyDescent="0.15">
      <c r="A488" s="11"/>
      <c r="B488" s="10"/>
      <c r="C488" s="10"/>
      <c r="D488" s="10"/>
      <c r="E488" s="10"/>
      <c r="F488" s="10"/>
      <c r="G488" s="10"/>
      <c r="H488" s="10"/>
    </row>
    <row r="489" spans="1:8" x14ac:dyDescent="0.15">
      <c r="A489" s="11"/>
      <c r="B489" s="10"/>
      <c r="C489" s="10"/>
      <c r="D489" s="10"/>
      <c r="E489" s="10"/>
      <c r="F489" s="10"/>
      <c r="G489" s="10"/>
      <c r="H489" s="10"/>
    </row>
    <row r="490" spans="1:8" x14ac:dyDescent="0.15">
      <c r="A490" s="11"/>
      <c r="B490" s="10"/>
      <c r="C490" s="10"/>
      <c r="D490" s="10"/>
      <c r="E490" s="10"/>
      <c r="F490" s="10"/>
      <c r="G490" s="10"/>
      <c r="H490" s="10"/>
    </row>
    <row r="491" spans="1:8" x14ac:dyDescent="0.15">
      <c r="A491" s="11"/>
      <c r="B491" s="10"/>
      <c r="C491" s="10"/>
      <c r="D491" s="10"/>
      <c r="E491" s="10"/>
      <c r="F491" s="10"/>
      <c r="G491" s="10"/>
      <c r="H491" s="10"/>
    </row>
    <row r="492" spans="1:8" x14ac:dyDescent="0.15">
      <c r="A492" s="11"/>
      <c r="B492" s="10"/>
      <c r="C492" s="10"/>
      <c r="D492" s="10"/>
      <c r="E492" s="10"/>
      <c r="F492" s="10"/>
      <c r="G492" s="10"/>
      <c r="H492" s="10"/>
    </row>
    <row r="493" spans="1:8" x14ac:dyDescent="0.15">
      <c r="A493" s="11"/>
      <c r="B493" s="10"/>
      <c r="C493" s="10"/>
      <c r="D493" s="10"/>
      <c r="E493" s="10"/>
      <c r="F493" s="10"/>
      <c r="G493" s="10"/>
      <c r="H493" s="10"/>
    </row>
    <row r="494" spans="1:8" x14ac:dyDescent="0.15">
      <c r="A494" s="11"/>
      <c r="B494" s="10"/>
      <c r="C494" s="10"/>
      <c r="D494" s="10"/>
      <c r="E494" s="10"/>
      <c r="F494" s="10"/>
      <c r="G494" s="10"/>
      <c r="H494" s="10"/>
    </row>
    <row r="495" spans="1:8" x14ac:dyDescent="0.15">
      <c r="A495" s="11"/>
      <c r="B495" s="10"/>
      <c r="C495" s="10"/>
      <c r="D495" s="10"/>
      <c r="E495" s="10"/>
      <c r="F495" s="10"/>
      <c r="G495" s="10"/>
      <c r="H495" s="10"/>
    </row>
    <row r="496" spans="1:8" x14ac:dyDescent="0.15">
      <c r="A496" s="11"/>
      <c r="B496" s="10"/>
      <c r="C496" s="10"/>
      <c r="D496" s="10"/>
      <c r="E496" s="10"/>
      <c r="F496" s="10"/>
      <c r="G496" s="10"/>
      <c r="H496" s="10"/>
    </row>
    <row r="497" spans="1:8" x14ac:dyDescent="0.15">
      <c r="A497" s="11"/>
      <c r="B497" s="10"/>
      <c r="C497" s="10"/>
      <c r="D497" s="10"/>
      <c r="E497" s="10"/>
      <c r="F497" s="10"/>
      <c r="G497" s="10"/>
      <c r="H497" s="10"/>
    </row>
    <row r="498" spans="1:8" x14ac:dyDescent="0.15">
      <c r="A498" s="11"/>
      <c r="B498" s="10"/>
      <c r="C498" s="10"/>
      <c r="D498" s="10"/>
      <c r="E498" s="10"/>
      <c r="F498" s="10"/>
      <c r="G498" s="10"/>
      <c r="H498" s="10"/>
    </row>
    <row r="499" spans="1:8" x14ac:dyDescent="0.15">
      <c r="A499" s="11"/>
      <c r="B499" s="10"/>
      <c r="C499" s="10"/>
      <c r="D499" s="10"/>
      <c r="E499" s="10"/>
      <c r="F499" s="10"/>
      <c r="G499" s="10"/>
      <c r="H499" s="10"/>
    </row>
    <row r="500" spans="1:8" x14ac:dyDescent="0.15">
      <c r="A500" s="11"/>
      <c r="B500" s="10"/>
      <c r="C500" s="10"/>
      <c r="D500" s="10"/>
      <c r="E500" s="10"/>
      <c r="F500" s="10"/>
      <c r="G500" s="10"/>
      <c r="H500" s="10"/>
    </row>
    <row r="501" spans="1:8" x14ac:dyDescent="0.15">
      <c r="A501" s="11"/>
      <c r="B501" s="10"/>
      <c r="C501" s="10"/>
      <c r="D501" s="10"/>
      <c r="E501" s="10"/>
      <c r="F501" s="10"/>
      <c r="G501" s="10"/>
      <c r="H501" s="10"/>
    </row>
    <row r="502" spans="1:8" x14ac:dyDescent="0.15">
      <c r="A502" s="11"/>
      <c r="B502" s="10"/>
      <c r="C502" s="10"/>
      <c r="D502" s="10"/>
      <c r="E502" s="10"/>
      <c r="F502" s="10"/>
      <c r="G502" s="10"/>
      <c r="H502" s="10"/>
    </row>
    <row r="503" spans="1:8" x14ac:dyDescent="0.15">
      <c r="A503" s="11"/>
      <c r="B503" s="10"/>
      <c r="C503" s="10"/>
      <c r="D503" s="10"/>
      <c r="E503" s="10"/>
      <c r="F503" s="10"/>
      <c r="G503" s="10"/>
      <c r="H503" s="10"/>
    </row>
    <row r="504" spans="1:8" x14ac:dyDescent="0.15">
      <c r="A504" s="11"/>
      <c r="B504" s="10"/>
      <c r="C504" s="10"/>
      <c r="D504" s="10"/>
      <c r="E504" s="10"/>
      <c r="F504" s="10"/>
      <c r="G504" s="10"/>
      <c r="H504" s="10"/>
    </row>
    <row r="505" spans="1:8" x14ac:dyDescent="0.15">
      <c r="A505" s="11"/>
      <c r="B505" s="10"/>
      <c r="C505" s="10"/>
      <c r="D505" s="10"/>
      <c r="E505" s="10"/>
      <c r="F505" s="10"/>
      <c r="G505" s="10"/>
      <c r="H505" s="10"/>
    </row>
    <row r="506" spans="1:8" x14ac:dyDescent="0.15">
      <c r="A506" s="11"/>
      <c r="B506" s="10"/>
      <c r="C506" s="10"/>
      <c r="D506" s="10"/>
      <c r="E506" s="10"/>
      <c r="F506" s="10"/>
      <c r="G506" s="10"/>
      <c r="H506" s="10"/>
    </row>
    <row r="507" spans="1:8" x14ac:dyDescent="0.15">
      <c r="A507" s="11"/>
      <c r="B507" s="10"/>
      <c r="C507" s="10"/>
      <c r="D507" s="10"/>
      <c r="E507" s="10"/>
      <c r="F507" s="10"/>
      <c r="G507" s="10"/>
      <c r="H507" s="10"/>
    </row>
    <row r="508" spans="1:8" x14ac:dyDescent="0.15">
      <c r="A508" s="11"/>
      <c r="B508" s="10"/>
      <c r="C508" s="10"/>
      <c r="D508" s="10"/>
      <c r="E508" s="10"/>
      <c r="F508" s="10"/>
      <c r="G508" s="10"/>
      <c r="H508" s="10"/>
    </row>
  </sheetData>
  <mergeCells count="1">
    <mergeCell ref="C1:H1"/>
  </mergeCells>
  <phoneticPr fontId="0" type="noConversion"/>
  <conditionalFormatting sqref="C16:G375">
    <cfRule type="expression" dxfId="5" priority="1" stopIfTrue="1">
      <formula>NOT(Loan_Not_Paid)</formula>
    </cfRule>
    <cfRule type="expression" dxfId="4" priority="2" stopIfTrue="1">
      <formula>IF(ROW(C16)=Last_Row,TRUE,FALSE)</formula>
    </cfRule>
  </conditionalFormatting>
  <conditionalFormatting sqref="B16:B375">
    <cfRule type="expression" dxfId="3" priority="3" stopIfTrue="1">
      <formula>NOT(Loan_Not_Paid)</formula>
    </cfRule>
    <cfRule type="expression" dxfId="2" priority="4" stopIfTrue="1">
      <formula>IF(ROW(B16)=Last_Row,TRUE,FALSE)</formula>
    </cfRule>
  </conditionalFormatting>
  <conditionalFormatting sqref="H16:H375">
    <cfRule type="expression" dxfId="1" priority="5" stopIfTrue="1">
      <formula>NOT(Loan_Not_Paid)</formula>
    </cfRule>
    <cfRule type="expression" dxfId="0" priority="6" stopIfTrue="1">
      <formula>IF(ROW(H16)=Last_Row,TRUE,FALSE)</formula>
    </cfRule>
  </conditionalFormatting>
  <pageMargins left="0.75" right="0.75" top="1" bottom="1" header="0.5" footer="0.5"/>
  <pageSetup orientation="portrait" r:id="rId1"/>
  <headerFooter alignWithMargins="0"/>
  <ignoredErrors>
    <ignoredError sqref="E9 B16:H375 E11:E12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A50E522-A5B6-4792-AC8D-231C1B84E1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Amortization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calculator</dc:title>
  <dc:creator>Sara Kranpitz</dc:creator>
  <cp:keywords/>
  <cp:lastModifiedBy>Microsoft Office User</cp:lastModifiedBy>
  <cp:lastPrinted>2004-11-02T21:17:45Z</cp:lastPrinted>
  <dcterms:created xsi:type="dcterms:W3CDTF">2016-08-08T17:38:14Z</dcterms:created>
  <dcterms:modified xsi:type="dcterms:W3CDTF">2016-08-11T16:23:16Z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TC062062871033</vt:lpwstr>
  </property>
</Properties>
</file>