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24240" windowHeight="10095"/>
  </bookViews>
  <sheets>
    <sheet name="Tape Info" sheetId="1" r:id="rId1"/>
    <sheet name="HHF Information" sheetId="2" r:id="rId2"/>
  </sheets>
  <definedNames>
    <definedName name="_xlnm._FilterDatabase" localSheetId="0" hidden="1">'Tape Info'!$A$1:$CM$2</definedName>
  </definedNames>
  <calcPr calcId="145621"/>
</workbook>
</file>

<file path=xl/calcChain.xml><?xml version="1.0" encoding="utf-8"?>
<calcChain xmlns="http://schemas.openxmlformats.org/spreadsheetml/2006/main">
  <c r="BL2" i="1" l="1"/>
  <c r="BI2" i="1"/>
  <c r="BG2" i="1"/>
  <c r="BM2" i="1" l="1"/>
  <c r="BJ2" i="1"/>
  <c r="BF2" i="1" l="1"/>
  <c r="AB2" i="1" l="1"/>
  <c r="Z2" i="1"/>
  <c r="X2" i="1" s="1"/>
  <c r="T2" i="1"/>
  <c r="AE2" i="1"/>
  <c r="AD2" i="1"/>
  <c r="AA2" i="1"/>
  <c r="AI2" i="1"/>
  <c r="AG2" i="1"/>
  <c r="W2" i="1"/>
  <c r="V2" i="1"/>
  <c r="U2" i="1"/>
</calcChain>
</file>

<file path=xl/sharedStrings.xml><?xml version="1.0" encoding="utf-8"?>
<sst xmlns="http://schemas.openxmlformats.org/spreadsheetml/2006/main" count="507" uniqueCount="258">
  <si>
    <t xml:space="preserve">Street Address </t>
  </si>
  <si>
    <t>City</t>
  </si>
  <si>
    <t>State</t>
  </si>
  <si>
    <t>Zip</t>
  </si>
  <si>
    <t>Property 
Type</t>
  </si>
  <si>
    <t>Date of 
Note</t>
  </si>
  <si>
    <t xml:space="preserve"> Current UPB </t>
  </si>
  <si>
    <t>Rate</t>
  </si>
  <si>
    <t xml:space="preserve"> P&amp;I Payment </t>
  </si>
  <si>
    <t xml:space="preserve"> T&amp;I 
Payment </t>
  </si>
  <si>
    <t>Remaining 
Term</t>
  </si>
  <si>
    <t>Last Payment 
Received</t>
  </si>
  <si>
    <t xml:space="preserve"> BPO Value </t>
  </si>
  <si>
    <t xml:space="preserve"> Titanium Price </t>
  </si>
  <si>
    <t xml:space="preserve"> Mentor Price </t>
  </si>
  <si>
    <t xml:space="preserve"> Non-Mentor Price </t>
  </si>
  <si>
    <t>DD LINKS</t>
  </si>
  <si>
    <t>OH</t>
  </si>
  <si>
    <t>SFR</t>
  </si>
  <si>
    <t>Click Here</t>
  </si>
  <si>
    <t>MI</t>
  </si>
  <si>
    <t>MS</t>
  </si>
  <si>
    <t>KY</t>
  </si>
  <si>
    <t>IN</t>
  </si>
  <si>
    <t>AL</t>
  </si>
  <si>
    <t>NPL</t>
  </si>
  <si>
    <t>Next Payment Due</t>
  </si>
  <si>
    <t>NA</t>
  </si>
  <si>
    <t>1503 W 5TH ST</t>
  </si>
  <si>
    <t>MARION</t>
  </si>
  <si>
    <t>NJ</t>
  </si>
  <si>
    <t>TN</t>
  </si>
  <si>
    <t>NC</t>
  </si>
  <si>
    <t>ITV</t>
  </si>
  <si>
    <t>ITUPB</t>
  </si>
  <si>
    <t>Equity</t>
  </si>
  <si>
    <t>Avg. Website Value</t>
  </si>
  <si>
    <t>Pymts Made</t>
  </si>
  <si>
    <t>Crime</t>
  </si>
  <si>
    <t>My BPO</t>
  </si>
  <si>
    <t>BPO Variance</t>
  </si>
  <si>
    <t>Yeild</t>
  </si>
  <si>
    <t>Yrs to EOT</t>
  </si>
  <si>
    <t>12 Mo. Pymts</t>
  </si>
  <si>
    <t>Taxes Due</t>
  </si>
  <si>
    <t>Taxes Due As Of Date</t>
  </si>
  <si>
    <t>Est. Legal Fees</t>
  </si>
  <si>
    <t>Est. Foreclosure Cost</t>
  </si>
  <si>
    <t>HHF P.R. State</t>
  </si>
  <si>
    <t>Facebook Page(s) of owner</t>
  </si>
  <si>
    <t>Linked In page of owner(s)</t>
  </si>
  <si>
    <t>Note Type</t>
  </si>
  <si>
    <t>Recorded Note</t>
  </si>
  <si>
    <t>Rent x 100</t>
  </si>
  <si>
    <t>CAP Rate</t>
  </si>
  <si>
    <t>Avg. Area Rent</t>
  </si>
  <si>
    <t>Tape Date</t>
  </si>
  <si>
    <t>Cash 4 Keys Yes/No</t>
  </si>
  <si>
    <t>Zillow Estimate</t>
  </si>
  <si>
    <t>Trulia Estimate</t>
  </si>
  <si>
    <t>Eppraisal Estimate</t>
  </si>
  <si>
    <t>Google Maps Link</t>
  </si>
  <si>
    <t>Judicial  or Non -Jud. State</t>
  </si>
  <si>
    <t>Calc. Term</t>
  </si>
  <si>
    <t>Calc. Pymt</t>
  </si>
  <si>
    <t>HHF State</t>
  </si>
  <si>
    <t>CA</t>
  </si>
  <si>
    <t>FL</t>
  </si>
  <si>
    <t>GA</t>
  </si>
  <si>
    <t>IL</t>
  </si>
  <si>
    <t>SC</t>
  </si>
  <si>
    <t>NV</t>
  </si>
  <si>
    <t>OR</t>
  </si>
  <si>
    <t>RI</t>
  </si>
  <si>
    <t>DC</t>
  </si>
  <si>
    <t>Pay Up to</t>
  </si>
  <si>
    <t>Apply on line</t>
  </si>
  <si>
    <t>Apply by Phone</t>
  </si>
  <si>
    <t>Basic Terms</t>
  </si>
  <si>
    <t>Principle Reduction</t>
  </si>
  <si>
    <t>Alabama</t>
  </si>
  <si>
    <t>www.hardesthitalabama.com</t>
  </si>
  <si>
    <t>877-497-8182</t>
  </si>
  <si>
    <t>Fund pays up to 12 monthly payments</t>
  </si>
  <si>
    <t>Arizona</t>
  </si>
  <si>
    <t>www.azhousing.gov</t>
  </si>
  <si>
    <t>877-448-1211</t>
  </si>
  <si>
    <t>0% interest, no payments, loan forgiveness</t>
  </si>
  <si>
    <t>California</t>
  </si>
  <si>
    <t>www.keepyourhomecalifornia.org</t>
  </si>
  <si>
    <t>888-954-5337</t>
  </si>
  <si>
    <t>Fund will pay up to $3000 per month, loan forgiveness</t>
  </si>
  <si>
    <t>Florida</t>
  </si>
  <si>
    <t>www.flhardesthithelp.org</t>
  </si>
  <si>
    <t>UMAP: 12 months of payments up to $24,000, loan reinstatement up to $18,000. MLRP: one time payment up to $25,000 to reinstate if person has returned to work after losing job</t>
  </si>
  <si>
    <t>Yes</t>
  </si>
  <si>
    <t>Georgia</t>
  </si>
  <si>
    <t>Varies</t>
  </si>
  <si>
    <t>www.homesafegeorgia.com</t>
  </si>
  <si>
    <t>877-519-4443</t>
  </si>
  <si>
    <t>Illinois</t>
  </si>
  <si>
    <t>www.illinoishardesthit.org</t>
  </si>
  <si>
    <t>855-873-7404</t>
  </si>
  <si>
    <t>RA: one time payment, MPA: up to 18 months of payments</t>
  </si>
  <si>
    <t>Indiana</t>
  </si>
  <si>
    <t>www.877gethope.org</t>
  </si>
  <si>
    <t>877-get-hope</t>
  </si>
  <si>
    <t>0%, no payment, may also be used to bring mortgage currennt</t>
  </si>
  <si>
    <t>Kentucky</t>
  </si>
  <si>
    <t>www.protectmyKYhome.org</t>
  </si>
  <si>
    <t>866-830-7868</t>
  </si>
  <si>
    <t>of the $20,000, $7500 can be used to bring loan current</t>
  </si>
  <si>
    <t>Michigan</t>
  </si>
  <si>
    <t>www.stepforwardmichigan.org</t>
  </si>
  <si>
    <t>Several programs; UMSP: 50% or $1000 whichever is less for up to 12 months, addition funds max total  at $20,000 for reinstatement.MLRP: up to $20,000 for reinstatement, MPP; $20,000, PCP: up to $10,000 (lenders forgives $10,000).</t>
  </si>
  <si>
    <t>Mississippi</t>
  </si>
  <si>
    <t>www.mshomesaver.com</t>
  </si>
  <si>
    <t>up to $22,000 for arrearage, 12 months qualification can be extended another 12 months if kept current. 0% interest 5 year loan with forgiveness.</t>
  </si>
  <si>
    <t>Nevada</t>
  </si>
  <si>
    <t>www.necadahardesthitfund.nv.gov</t>
  </si>
  <si>
    <t>855-428-4357</t>
  </si>
  <si>
    <t>Several programs; MAP:$1000/m for 9 months, MAPA: $1000/m, R: up to $12,500 for reinstatement, SLRP: for second mortgages up to $16,500, PRP: lender forgiveness matched dollar per dollar up to $50,000, PC: up to $50,000 for principle reduction.</t>
  </si>
  <si>
    <t>New Jersey</t>
  </si>
  <si>
    <t>www.njhomekeeper.gov</t>
  </si>
  <si>
    <t>0% interest deferred payment and some can be used to bring the loan current</t>
  </si>
  <si>
    <t>North Carolina</t>
  </si>
  <si>
    <t>www.ncforeclosureprevention.gov</t>
  </si>
  <si>
    <t>888-623-8631</t>
  </si>
  <si>
    <t>also has a program to pay off a second mortgage up to $30,000</t>
  </si>
  <si>
    <t>Ohio</t>
  </si>
  <si>
    <t>www.savethedream.ohio.gov</t>
  </si>
  <si>
    <t>888-404-4674</t>
  </si>
  <si>
    <t>also up to $25,000 for reinstatement</t>
  </si>
  <si>
    <t>Oregon</t>
  </si>
  <si>
    <t>www.oregonhomeownership.org</t>
  </si>
  <si>
    <t>MPA: 12 month with $20,000 max, LPA: $20,000, . Lender participatory program as well.</t>
  </si>
  <si>
    <t>Rhode Island</t>
  </si>
  <si>
    <t>unknown</t>
  </si>
  <si>
    <t>www.hhfri.org</t>
  </si>
  <si>
    <t>401-277-1500</t>
  </si>
  <si>
    <t>several programs but lack detail unless you call them</t>
  </si>
  <si>
    <t>South Carolina</t>
  </si>
  <si>
    <t>www.scmortgagehelp.com</t>
  </si>
  <si>
    <t>855-435-7472</t>
  </si>
  <si>
    <t>5 programs;includes reinstate, monthly payments and transitional. Website does not detail unless you start an dapplication process.</t>
  </si>
  <si>
    <t>Tennessee</t>
  </si>
  <si>
    <t>www.KeepMyTNHome.org</t>
  </si>
  <si>
    <t>855-890-8073</t>
  </si>
  <si>
    <t>varies by county. 0% interest, deferred payments, forgiveness.</t>
  </si>
  <si>
    <t>Washington DC</t>
  </si>
  <si>
    <t>www.homesaverDC.org</t>
  </si>
  <si>
    <t>202-777-1690</t>
  </si>
  <si>
    <t>LA: one time payment for up to 6 months of payments, MI: up to 16 months of payments, RA: catrch up payment of $32,385 max</t>
  </si>
  <si>
    <t>Months</t>
  </si>
  <si>
    <t>AR</t>
  </si>
  <si>
    <t>On Primary Residents, are Deficiency Judgments Allowed?</t>
  </si>
  <si>
    <t>Nonjudicial</t>
  </si>
  <si>
    <t>Yes.</t>
  </si>
  <si>
    <t>L</t>
  </si>
  <si>
    <t>Alaska</t>
  </si>
  <si>
    <t>Not in nonjudicial foreclosure. Allowed in judicial foreclosure.</t>
  </si>
  <si>
    <t>Not for mortgage used to purchase one- or two-family home on lot of 2.5 acres or less. Allowed for all other mortgages.</t>
  </si>
  <si>
    <t>Arkansas</t>
  </si>
  <si>
    <t>Yes, but amount that may be recovered is limited to lesser of (a) the difference between the outstanding debt and the fair market value, or (b) the difference between the outstanding debt and the foreclosure sale price.</t>
  </si>
  <si>
    <t>Not in nonjudicial foreclosure, and not in judicial foreclosure of mortgage used to purchase property with four or less units, one of which is borrower's primary residence. Allowed in all other foreclosures.</t>
  </si>
  <si>
    <t>Colorado</t>
  </si>
  <si>
    <t>Yes. If lender fails to bid fair market value for home at foreclosure sale, borrower can use this as a defense against the deficiency judgment claim.</t>
  </si>
  <si>
    <t>Connecticut</t>
  </si>
  <si>
    <t>Judicial</t>
  </si>
  <si>
    <t>Yes, but amount that may be recovered is limited to the difference between the outstanding debt and the fair market value of the house.</t>
  </si>
  <si>
    <t>H</t>
  </si>
  <si>
    <t>Delaware</t>
  </si>
  <si>
    <t>District of Columbia</t>
  </si>
  <si>
    <t>Yes, but amount that may be recovered is up to the discretion of the court.</t>
  </si>
  <si>
    <t>Yes, if court confirms foreclosure sale. Confirmation requires evidence that property was sold for fair market value.</t>
  </si>
  <si>
    <t>Hawaii</t>
  </si>
  <si>
    <t>Not allowed for nonjudicial foreclosure of mortgage executed after July 1, 1999. Allowed for all other foreclosures.</t>
  </si>
  <si>
    <t>Idaho</t>
  </si>
  <si>
    <t>Yes*</t>
  </si>
  <si>
    <t>Yes, if borrower agreed to repay debt secured by mortgage in writing. Not allowed if borrower waives foreclosure waiting periods (as set out in Ind. Code § 32-29-7-3).</t>
  </si>
  <si>
    <t>Iowa</t>
  </si>
  <si>
    <t>Yes. Not allowed if all of the following conditions are met: (a) lender chooses foreclosure without the right of redemption; (b) mortgaged property is a one- or two-family dwelling and is borrower’s primary residence; and (c) borrower does not exercise its right to demand a delay of the foreclosure sale of up to twelve months.</t>
  </si>
  <si>
    <t>Kansas</t>
  </si>
  <si>
    <t>Yes, if court confirms foreclosure sale. Court may refuse to confirm sale if foreclosure sale price is inadequate.</t>
  </si>
  <si>
    <t>Louisiana</t>
  </si>
  <si>
    <t>Yes. If lender uses executory proceeding (shortened judicial foreclosure process), deficiency judgment available only if property is appraised prior to foreclosure sale.</t>
  </si>
  <si>
    <t>Maine</t>
  </si>
  <si>
    <t>Yes, but amount that may be recovered is limited to the difference between the outstanding debt on the date of the foreclosure sale and the foreclosure sale amount. If lender purchases the property at the foreclosure sale, the amount that may be recovered is limited to the difference between the outstanding debt and the fair market value of the house.</t>
  </si>
  <si>
    <t>Maryland</t>
  </si>
  <si>
    <t>Massachusetts</t>
  </si>
  <si>
    <t>Yes. If lender is the purchaser at the foreclosure sale, borrower may defeat deficiency claim or reduce amount of judgment by showing the fair market value of the house was equal to the outstanding debt at the time of the sale or the foreclosure sale price was substantially less than the house’s fair market value.</t>
  </si>
  <si>
    <t>Minnesota</t>
  </si>
  <si>
    <t>Not in nonjudicial foreclosure with redemption period of six months or five weeks (for abandoned properties). Allowed in all other foreclosures.</t>
  </si>
  <si>
    <t>Missouri</t>
  </si>
  <si>
    <t>Montana</t>
  </si>
  <si>
    <t>Nebraska</t>
  </si>
  <si>
    <t>Not if all of the following conditions are met: (a) lender is a financial institution; (b) mortgage loan originated on or after October 1, 2009; (c) property securing mortgage is a single-family dwelling owned by borrower at the time of the foreclosure sale; (d) mortgage debt was used to purchase the property; (e) property was borrower’s primary residence continuously from the time mortgage was executed; and (f) borrower did not refinance the mortgage. Allowed in all other foreclosures, but amount that may be recovered is limited to lesser of (a) the difference between the outstanding debt and the fair market value, or (b) the difference between the outstanding debt and the foreclosure sale price.</t>
  </si>
  <si>
    <t>New Hampshire</t>
  </si>
  <si>
    <t>Yes, but amount that may be recovered is limited to the difference between the outstanding debt and the fair market value. If lender gets deficiency judgment, borrower gets six-month right of redemption.</t>
  </si>
  <si>
    <t>New Mexico</t>
  </si>
  <si>
    <t>Not in nonjudicial foreclosure of primary residence of low-income household. Allowed in all other foreclosures.</t>
  </si>
  <si>
    <t>New York</t>
  </si>
  <si>
    <t>Allowed only if debtor was personally served with summons or appeared in foreclosure action. Amount that may be recovered is limited to lesser of (a) the difference between the outstanding debt and the fair market value, or (b) the difference between the outstanding debt and the foreclosure sale price.</t>
  </si>
  <si>
    <t>Not if lender sold property to borrower originally. Allowed in all other foreclosures. If lender is the purchaser at the foreclosure sale, borrower may defeat deficiency claim or reduce amount of judgment by showing the fair market value of the house was equal to the outstanding debt at the time of the sale or the foreclosure sale price was substantially less than the house’s fair market value.</t>
  </si>
  <si>
    <t>North Dakota</t>
  </si>
  <si>
    <t>Not in foreclosure of property of 40 acres or less with four or fewer residential units, one of which is borrower’s primary residence. Allowed in all other foreclosures, but amount that may be recovered is limited to the difference between the outstanding debt and the appraised value.</t>
  </si>
  <si>
    <t>Oklahoma</t>
  </si>
  <si>
    <t>Not in nonjudicial foreclosure if borrower sends written notice by certified mail to lender ten days before foreclosure sale that property is borrower’s homestead and that borrower elects against deficiency judgment. Allowed in all other foreclosures, but amount that may be recovered is limited to lesser of (a) the difference between the outstanding debt and the fair market value, or (b) the difference between the outstanding debt and the foreclosure sale price.</t>
  </si>
  <si>
    <t>Not in nonjudicial foreclosure. Not in judicial foreclosure of property with four or fewer residential units, one of which is borrower’s primary residence.</t>
  </si>
  <si>
    <t>Pennsylvania</t>
  </si>
  <si>
    <t>Yes, but if lender is purchaser at foreclosure sale, amount that may be recovered is limited to the difference between the outstanding debt and the fair market value.</t>
  </si>
  <si>
    <t>Yes. Borrower may petition court for appraisal within 30 days after foreclosure sale; amount that may be recovered would then be limited to the difference between the outstanding debt and the appraised value.</t>
  </si>
  <si>
    <t>South Dakota</t>
  </si>
  <si>
    <t>Not in voluntary foreclosure (similar to deed in lieu of foreclosure). Allowed in all other foreclosures. In nonjudicial foreclosure, if lender is purchaser at foreclosure sale, amount that may be recovered is limited to the difference between the outstanding debt and the fair market value.</t>
  </si>
  <si>
    <t>Texas</t>
  </si>
  <si>
    <t>Yes. Borrower may ask the court to determine fair market value at the time of the foreclosure sale; the amount that may be recovered is then limited to the lesser of (a) the difference between the outstanding debt and the fair market value, or (b) the difference between the outstanding debt and the foreclosure sale price.</t>
  </si>
  <si>
    <t>Utah</t>
  </si>
  <si>
    <t>Yes, but amount that may be recovered is limited to the difference between the outstanding debt and the fair market value.</t>
  </si>
  <si>
    <t>Vermont</t>
  </si>
  <si>
    <t>Yes. In strict foreclosure (court orders transfer of property from borrower to lender without a sale), amount that may be recovered is limited to the difference between the outstanding debt and the fair market value. In typical judicial foreclosure, if lender is purchaser at foreclosure sale, amount that may be recovered is limited to the difference between the outstanding debt and the fair market value.</t>
  </si>
  <si>
    <t>Virginia</t>
  </si>
  <si>
    <t>Washington</t>
  </si>
  <si>
    <t>West Virginia</t>
  </si>
  <si>
    <t>Wisconsin</t>
  </si>
  <si>
    <t>Yes, unless lender waives right to deficiency judgment in mortgage document. Amount that may be recovered is limited to the difference between the outstanding debt and the fair market value.</t>
  </si>
  <si>
    <t>Wyoming</t>
  </si>
  <si>
    <t xml:space="preserve">Historically the IRS has considered debt forgiveness (like short sales) as taxable income. In 2007, Congress passed a measure to exempt most forgiven mortgage debt from being considered taxable income (this helped increase short sale activity). This measure expired on Dec 31, 2013. However, according to a letter from the IRS: </t>
  </si>
  <si>
    <t>* Not currently taking additional applications</t>
  </si>
  <si>
    <t>According to collectionagencylicenses.com</t>
  </si>
  <si>
    <t>"[I]f a property owner cannot be held personally liable for the difference between the loan balance and the sales price, we would consider the obligation as a nonrecourse obligation. In this situation, the owner would not treat the cancelled debt as income."</t>
  </si>
  <si>
    <r>
      <t xml:space="preserve">So in states that passed anti-deficiency provisions, this means many loans will be considered nonrecourse by the IRS and forgiven debt will </t>
    </r>
    <r>
      <rPr>
        <b/>
        <sz val="12"/>
        <color theme="1"/>
        <rFont val="Calibri"/>
        <family val="2"/>
        <scheme val="minor"/>
      </rPr>
      <t>not</t>
    </r>
    <r>
      <rPr>
        <sz val="11"/>
        <color theme="1"/>
        <rFont val="Calibri"/>
        <family val="2"/>
        <scheme val="minor"/>
      </rPr>
      <t xml:space="preserve"> be taxed. In other states, forgiven debt will be taxed.   </t>
    </r>
  </si>
  <si>
    <t>In a short sale, we as private loan owners can agree to in writing not to persue a deficincy judgement and release the borrower from personal liability, and therefore make it a nonrecourse obligation.</t>
  </si>
  <si>
    <t>Foreclosure Type</t>
  </si>
  <si>
    <t>Chptr 7 BK Wipe Out Liability to Repay any Deficiency</t>
  </si>
  <si>
    <t>Debt Coll. Lic Reqd</t>
  </si>
  <si>
    <r>
      <t xml:space="preserve">will bring current up to 6 months, then 18 months of assistance. </t>
    </r>
    <r>
      <rPr>
        <b/>
        <sz val="12"/>
        <color theme="1"/>
        <rFont val="Calibri"/>
        <family val="2"/>
        <scheme val="minor"/>
      </rPr>
      <t>Must be no more than 6 months behind.</t>
    </r>
  </si>
  <si>
    <t>10 High (H) Low (L) Prop Taxes</t>
  </si>
  <si>
    <t>LC</t>
  </si>
  <si>
    <t>No</t>
  </si>
  <si>
    <t>Last Pymt Made</t>
  </si>
  <si>
    <t>Next Pymt Due</t>
  </si>
  <si>
    <t>Homefacts Estimate</t>
  </si>
  <si>
    <t>TAP</t>
  </si>
  <si>
    <t>2500/5000</t>
  </si>
  <si>
    <t>click</t>
  </si>
  <si>
    <t>Deed at closing</t>
  </si>
  <si>
    <t>Vac</t>
  </si>
  <si>
    <t>Mod</t>
  </si>
  <si>
    <t>Occ?</t>
  </si>
  <si>
    <t>Low 50/50 Sell Price</t>
  </si>
  <si>
    <t>High 50/50 Sell Price</t>
  </si>
  <si>
    <t>High 50/50 Profit</t>
  </si>
  <si>
    <t>Low 50/50 Profit</t>
  </si>
  <si>
    <t>Low 50/50 Return</t>
  </si>
  <si>
    <t>High 50/50 Return</t>
  </si>
  <si>
    <t>Est. Other Fees</t>
  </si>
  <si>
    <t>Costs All In</t>
  </si>
  <si>
    <t>Est. Repairs</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</si>
</sst>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6" formatCode="&quot;$&quot;#,##0_);[Red]\(&quot;$&quot;#,##0\)"/>
    <numFmt numFmtId="44" formatCode="_(&quot;$&quot;* #,##0.00_);_(&quot;$&quot;* \(#,##0.00\);_(&quot;$&quot;* &quot;-&quot;??_);_(@_)"/>
    <numFmt numFmtId="43" formatCode="_(* #,##0.00_);_(* \(#,##0.00\);_(* &quot;-&quot;??_);_(@_)"/>
    <numFmt numFmtId="164" formatCode="mm/dd/yy;@"/>
    <numFmt numFmtId="165" formatCode="_(&quot;$&quot;* #,##0_);_(&quot;$&quot;* \(#,##0\);_(&quot;$&quot;* &quot;-&quot;??_);_(@_)"/>
  </numFmts>
  <fonts count="2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rgb="FF000000"/>
      <name val="Calibri"/>
      <family val="2"/>
    </font>
    <font>
      <sz val="10"/>
      <color indexed="8"/>
      <name val="Arial"/>
      <family val="2"/>
    </font>
    <font>
      <sz val="10"/>
      <name val="Arial"/>
      <family val="2"/>
    </font>
    <font>
      <u/>
      <sz val="11"/>
      <color theme="10"/>
      <name val="Calibri"/>
      <family val="2"/>
      <scheme val="minor"/>
    </font>
    <font>
      <b/>
      <u/>
      <sz val="11"/>
      <color theme="10"/>
      <name val="Calibri"/>
      <family val="2"/>
      <scheme val="minor"/>
    </font>
    <font>
      <sz val="11"/>
      <name val="Calibri"/>
      <family val="2"/>
      <scheme val="minor"/>
    </font>
    <font>
      <b/>
      <sz val="11"/>
      <name val="Calibri"/>
      <family val="2"/>
      <scheme val="minor"/>
    </font>
    <font>
      <sz val="12"/>
      <color theme="1"/>
      <name val="Calibri"/>
      <family val="2"/>
      <scheme val="minor"/>
    </font>
    <font>
      <b/>
      <sz val="12"/>
      <color theme="1"/>
      <name val="Calibri"/>
      <family val="2"/>
      <scheme val="minor"/>
    </font>
    <font>
      <u/>
      <sz val="12"/>
      <color theme="10"/>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bgColor indexed="64"/>
      </patternFill>
    </fill>
    <fill>
      <patternFill patternType="solid">
        <fgColor rgb="FFFFFF00"/>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top/>
      <bottom/>
      <diagonal/>
    </border>
  </borders>
  <cellStyleXfs count="80">
    <xf numFmtId="0" fontId="0" fillId="0" borderId="0"/>
    <xf numFmtId="44"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9" fillId="0" borderId="0">
      <alignment vertical="top"/>
    </xf>
    <xf numFmtId="0" fontId="18" fillId="0" borderId="0"/>
    <xf numFmtId="44" fontId="19" fillId="0" borderId="0" applyFont="0" applyFill="0" applyBorder="0" applyAlignment="0" applyProtection="0"/>
    <xf numFmtId="43" fontId="19" fillId="0" borderId="0" applyFont="0" applyFill="0" applyBorder="0" applyAlignment="0" applyProtection="0"/>
    <xf numFmtId="9" fontId="19" fillId="0" borderId="0" applyFont="0" applyFill="0" applyBorder="0" applyAlignment="0" applyProtection="0"/>
    <xf numFmtId="0" fontId="19" fillId="0" borderId="0">
      <alignment vertical="top"/>
    </xf>
    <xf numFmtId="0" fontId="19" fillId="0" borderId="0">
      <alignment vertical="top"/>
    </xf>
    <xf numFmtId="44" fontId="19"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0" borderId="0"/>
    <xf numFmtId="44" fontId="20" fillId="0" borderId="0" applyFont="0" applyFill="0" applyBorder="0" applyAlignment="0" applyProtection="0"/>
    <xf numFmtId="0" fontId="20" fillId="0" borderId="0"/>
    <xf numFmtId="44"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9" fontId="1" fillId="0" borderId="0" applyFont="0" applyFill="0" applyBorder="0" applyAlignment="0" applyProtection="0"/>
    <xf numFmtId="43" fontId="1" fillId="0" borderId="0" applyFont="0" applyFill="0" applyBorder="0" applyAlignment="0" applyProtection="0"/>
  </cellStyleXfs>
  <cellXfs count="91">
    <xf numFmtId="0" fontId="0" fillId="0" borderId="0" xfId="0"/>
    <xf numFmtId="0" fontId="0" fillId="0" borderId="0" xfId="0" applyFont="1"/>
    <xf numFmtId="0" fontId="23" fillId="0" borderId="10" xfId="0" applyFont="1" applyFill="1" applyBorder="1" applyAlignment="1">
      <alignment horizontal="center"/>
    </xf>
    <xf numFmtId="14" fontId="23" fillId="0" borderId="0" xfId="0" applyNumberFormat="1" applyFont="1" applyAlignment="1">
      <alignment horizontal="center"/>
    </xf>
    <xf numFmtId="44" fontId="23" fillId="0" borderId="10" xfId="1" applyFont="1" applyFill="1" applyBorder="1" applyAlignment="1">
      <alignment horizontal="center"/>
    </xf>
    <xf numFmtId="44" fontId="23" fillId="0" borderId="10" xfId="1" applyFont="1" applyFill="1" applyBorder="1" applyAlignment="1">
      <alignment horizontal="center" wrapText="1"/>
    </xf>
    <xf numFmtId="0" fontId="23" fillId="0" borderId="0" xfId="0" applyFont="1" applyAlignment="1">
      <alignment horizontal="center"/>
    </xf>
    <xf numFmtId="44" fontId="23" fillId="0" borderId="0" xfId="1" applyFont="1"/>
    <xf numFmtId="0" fontId="23" fillId="0" borderId="0" xfId="0" applyFont="1" applyAlignment="1"/>
    <xf numFmtId="10" fontId="23" fillId="0" borderId="0" xfId="78" applyNumberFormat="1" applyFont="1" applyAlignment="1">
      <alignment horizontal="center"/>
    </xf>
    <xf numFmtId="1" fontId="23" fillId="0" borderId="10" xfId="79" applyNumberFormat="1" applyFont="1" applyFill="1" applyBorder="1" applyAlignment="1">
      <alignment horizontal="center"/>
    </xf>
    <xf numFmtId="1" fontId="23" fillId="0" borderId="0" xfId="79" applyNumberFormat="1" applyFont="1" applyAlignment="1">
      <alignment horizontal="center"/>
    </xf>
    <xf numFmtId="44" fontId="0" fillId="0" borderId="0" xfId="0" applyNumberFormat="1" applyFont="1" applyAlignment="1">
      <alignment horizontal="center"/>
    </xf>
    <xf numFmtId="0" fontId="23" fillId="0" borderId="0" xfId="0" applyFont="1" applyAlignment="1">
      <alignment horizontal="left"/>
    </xf>
    <xf numFmtId="0" fontId="16" fillId="33" borderId="0" xfId="0" applyFont="1" applyFill="1" applyAlignment="1">
      <alignment horizontal="center" wrapText="1"/>
    </xf>
    <xf numFmtId="44" fontId="16" fillId="33" borderId="11" xfId="0" applyNumberFormat="1" applyFont="1" applyFill="1" applyBorder="1" applyAlignment="1">
      <alignment horizontal="center" wrapText="1"/>
    </xf>
    <xf numFmtId="44" fontId="16" fillId="33" borderId="0" xfId="1" applyFont="1" applyFill="1" applyAlignment="1">
      <alignment horizontal="center" wrapText="1"/>
    </xf>
    <xf numFmtId="9" fontId="16" fillId="33" borderId="0" xfId="78" applyFont="1" applyFill="1" applyAlignment="1">
      <alignment horizontal="center" wrapText="1"/>
    </xf>
    <xf numFmtId="44" fontId="16" fillId="33" borderId="0" xfId="1" applyFont="1" applyFill="1" applyBorder="1" applyAlignment="1">
      <alignment horizontal="center" wrapText="1"/>
    </xf>
    <xf numFmtId="10" fontId="16" fillId="33" borderId="0" xfId="78" applyNumberFormat="1" applyFont="1" applyFill="1" applyBorder="1" applyAlignment="1">
      <alignment horizontal="center" wrapText="1"/>
    </xf>
    <xf numFmtId="10" fontId="0" fillId="0" borderId="0" xfId="78" applyNumberFormat="1" applyFont="1" applyAlignment="1">
      <alignment horizontal="center"/>
    </xf>
    <xf numFmtId="44" fontId="0" fillId="0" borderId="0" xfId="1" applyFont="1" applyAlignment="1">
      <alignment horizontal="center"/>
    </xf>
    <xf numFmtId="0" fontId="0" fillId="0" borderId="0" xfId="0" applyFont="1" applyAlignment="1">
      <alignment horizontal="center"/>
    </xf>
    <xf numFmtId="9" fontId="0" fillId="0" borderId="0" xfId="78" applyFont="1" applyAlignment="1">
      <alignment horizontal="center"/>
    </xf>
    <xf numFmtId="0" fontId="0" fillId="0" borderId="0" xfId="0" applyAlignment="1">
      <alignment horizontal="center"/>
    </xf>
    <xf numFmtId="0" fontId="7" fillId="3" borderId="0" xfId="8"/>
    <xf numFmtId="0" fontId="0" fillId="0" borderId="0" xfId="0" applyAlignment="1">
      <alignment wrapText="1"/>
    </xf>
    <xf numFmtId="0" fontId="0" fillId="0" borderId="0" xfId="0" applyAlignment="1">
      <alignment horizontal="center" wrapText="1"/>
    </xf>
    <xf numFmtId="0" fontId="26" fillId="34" borderId="0" xfId="0" applyFont="1" applyFill="1" applyAlignment="1">
      <alignment horizontal="center" vertical="center"/>
    </xf>
    <xf numFmtId="0" fontId="26" fillId="34" borderId="0" xfId="0" applyFont="1" applyFill="1" applyAlignment="1">
      <alignment horizontal="center" vertical="center" wrapText="1"/>
    </xf>
    <xf numFmtId="0" fontId="26" fillId="0" borderId="0" xfId="0" applyFont="1" applyAlignment="1">
      <alignment horizontal="center"/>
    </xf>
    <xf numFmtId="44" fontId="26" fillId="0" borderId="0" xfId="1" applyFont="1" applyAlignment="1">
      <alignment horizontal="center"/>
    </xf>
    <xf numFmtId="0" fontId="26" fillId="0" borderId="0" xfId="0" applyFont="1" applyAlignment="1">
      <alignment horizontal="center" wrapText="1"/>
    </xf>
    <xf numFmtId="0" fontId="25" fillId="0" borderId="0" xfId="0" applyFont="1"/>
    <xf numFmtId="0" fontId="25" fillId="0" borderId="0" xfId="0" applyFont="1" applyAlignment="1">
      <alignment horizontal="center"/>
    </xf>
    <xf numFmtId="44" fontId="25" fillId="0" borderId="0" xfId="1" applyFont="1" applyAlignment="1">
      <alignment horizontal="center"/>
    </xf>
    <xf numFmtId="0" fontId="27" fillId="0" borderId="0" xfId="77" applyFont="1" applyAlignment="1">
      <alignment horizontal="center"/>
    </xf>
    <xf numFmtId="0" fontId="25" fillId="0" borderId="0" xfId="0" applyFont="1" applyAlignment="1">
      <alignment wrapText="1"/>
    </xf>
    <xf numFmtId="0" fontId="25" fillId="34" borderId="0" xfId="0" applyFont="1" applyFill="1" applyAlignment="1">
      <alignment wrapText="1"/>
    </xf>
    <xf numFmtId="6" fontId="25" fillId="0" borderId="0" xfId="1" applyNumberFormat="1" applyFont="1" applyAlignment="1">
      <alignment horizontal="center"/>
    </xf>
    <xf numFmtId="0" fontId="25" fillId="0" borderId="0" xfId="0" applyNumberFormat="1" applyFont="1" applyAlignment="1">
      <alignment horizontal="center"/>
    </xf>
    <xf numFmtId="14" fontId="0" fillId="0" borderId="0" xfId="0" applyNumberFormat="1" applyAlignment="1">
      <alignment horizontal="center"/>
    </xf>
    <xf numFmtId="14" fontId="23" fillId="0" borderId="10" xfId="0" applyNumberFormat="1" applyFont="1" applyFill="1" applyBorder="1" applyAlignment="1">
      <alignment horizontal="center"/>
    </xf>
    <xf numFmtId="10" fontId="23" fillId="0" borderId="10" xfId="78" applyNumberFormat="1" applyFont="1" applyFill="1" applyBorder="1" applyAlignment="1">
      <alignment horizontal="center"/>
    </xf>
    <xf numFmtId="44" fontId="0" fillId="0" borderId="10" xfId="0" applyNumberFormat="1" applyFont="1" applyFill="1" applyBorder="1" applyAlignment="1">
      <alignment horizontal="center"/>
    </xf>
    <xf numFmtId="0" fontId="22" fillId="0" borderId="10" xfId="77" applyFont="1" applyFill="1" applyBorder="1" applyAlignment="1">
      <alignment horizontal="center"/>
    </xf>
    <xf numFmtId="10" fontId="0" fillId="0" borderId="0" xfId="78" applyNumberFormat="1" applyFont="1" applyFill="1" applyAlignment="1">
      <alignment horizontal="center"/>
    </xf>
    <xf numFmtId="44" fontId="0" fillId="0" borderId="0" xfId="1" applyFont="1" applyFill="1" applyAlignment="1">
      <alignment horizontal="center"/>
    </xf>
    <xf numFmtId="1" fontId="0" fillId="0" borderId="0" xfId="0" applyNumberFormat="1" applyFont="1" applyFill="1" applyAlignment="1">
      <alignment horizontal="center"/>
    </xf>
    <xf numFmtId="9" fontId="0" fillId="0" borderId="0" xfId="78" applyFont="1" applyFill="1" applyAlignment="1">
      <alignment horizontal="center"/>
    </xf>
    <xf numFmtId="0" fontId="0" fillId="0" borderId="0" xfId="0" applyFont="1" applyFill="1" applyAlignment="1">
      <alignment horizontal="center"/>
    </xf>
    <xf numFmtId="0" fontId="0" fillId="0" borderId="0" xfId="0" applyFont="1" applyFill="1"/>
    <xf numFmtId="44" fontId="23" fillId="0" borderId="10" xfId="1" applyFont="1" applyFill="1" applyBorder="1" applyAlignment="1">
      <alignment horizontal="right"/>
    </xf>
    <xf numFmtId="0" fontId="23" fillId="0" borderId="10" xfId="0" applyFont="1" applyFill="1" applyBorder="1" applyAlignment="1">
      <alignment horizontal="center" wrapText="1"/>
    </xf>
    <xf numFmtId="14" fontId="23" fillId="0" borderId="10" xfId="0" applyNumberFormat="1" applyFont="1" applyFill="1" applyBorder="1" applyAlignment="1">
      <alignment horizontal="center" wrapText="1"/>
    </xf>
    <xf numFmtId="0" fontId="21" fillId="0" borderId="0" xfId="77" applyFill="1" applyAlignment="1">
      <alignment horizontal="center"/>
    </xf>
    <xf numFmtId="0" fontId="24" fillId="33" borderId="10" xfId="0" applyFont="1" applyFill="1" applyBorder="1" applyAlignment="1">
      <alignment horizontal="left" wrapText="1"/>
    </xf>
    <xf numFmtId="0" fontId="24" fillId="33" borderId="10" xfId="0" applyFont="1" applyFill="1" applyBorder="1" applyAlignment="1">
      <alignment horizontal="center" wrapText="1"/>
    </xf>
    <xf numFmtId="14" fontId="24" fillId="33" borderId="10" xfId="0" applyNumberFormat="1" applyFont="1" applyFill="1" applyBorder="1" applyAlignment="1">
      <alignment horizontal="center" wrapText="1"/>
    </xf>
    <xf numFmtId="44" fontId="24" fillId="33" borderId="10" xfId="1" applyFont="1" applyFill="1" applyBorder="1" applyAlignment="1">
      <alignment horizontal="center" wrapText="1"/>
    </xf>
    <xf numFmtId="0" fontId="23" fillId="0" borderId="10" xfId="0" applyFont="1" applyFill="1" applyBorder="1" applyAlignment="1">
      <alignment horizontal="left"/>
    </xf>
    <xf numFmtId="44" fontId="0" fillId="33" borderId="10" xfId="0" applyNumberFormat="1" applyFont="1" applyFill="1" applyBorder="1" applyAlignment="1">
      <alignment horizontal="center"/>
    </xf>
    <xf numFmtId="2" fontId="0" fillId="0" borderId="0" xfId="0" applyNumberFormat="1" applyFont="1" applyFill="1" applyAlignment="1">
      <alignment horizontal="center"/>
    </xf>
    <xf numFmtId="2" fontId="16" fillId="33" borderId="0" xfId="0" applyNumberFormat="1" applyFont="1" applyFill="1" applyAlignment="1">
      <alignment horizontal="center" wrapText="1"/>
    </xf>
    <xf numFmtId="2" fontId="0" fillId="0" borderId="0" xfId="0" applyNumberFormat="1" applyFont="1" applyAlignment="1">
      <alignment horizontal="center"/>
    </xf>
    <xf numFmtId="44" fontId="0" fillId="0" borderId="0" xfId="1" applyFont="1"/>
    <xf numFmtId="9" fontId="0" fillId="0" borderId="0" xfId="78" applyFont="1"/>
    <xf numFmtId="9" fontId="16" fillId="33" borderId="0" xfId="78" applyFont="1" applyFill="1" applyBorder="1" applyAlignment="1">
      <alignment horizontal="center" wrapText="1"/>
    </xf>
    <xf numFmtId="164" fontId="16" fillId="33" borderId="0" xfId="0" applyNumberFormat="1" applyFont="1" applyFill="1" applyAlignment="1">
      <alignment horizontal="center" wrapText="1"/>
    </xf>
    <xf numFmtId="164" fontId="0" fillId="0" borderId="0" xfId="0" applyNumberFormat="1" applyFont="1" applyFill="1" applyAlignment="1">
      <alignment horizontal="center"/>
    </xf>
    <xf numFmtId="164" fontId="0" fillId="0" borderId="0" xfId="0" applyNumberFormat="1" applyFont="1" applyAlignment="1">
      <alignment horizontal="center"/>
    </xf>
    <xf numFmtId="165" fontId="16" fillId="33" borderId="0" xfId="1" applyNumberFormat="1" applyFont="1" applyFill="1" applyAlignment="1">
      <alignment horizontal="center" wrapText="1"/>
    </xf>
    <xf numFmtId="165" fontId="0" fillId="0" borderId="0" xfId="1" applyNumberFormat="1" applyFont="1" applyFill="1" applyAlignment="1">
      <alignment horizontal="center"/>
    </xf>
    <xf numFmtId="165" fontId="0" fillId="0" borderId="0" xfId="1" applyNumberFormat="1" applyFont="1" applyAlignment="1">
      <alignment horizontal="center"/>
    </xf>
    <xf numFmtId="0" fontId="14" fillId="0" borderId="0" xfId="0" applyFont="1" applyFill="1" applyAlignment="1">
      <alignment horizontal="center"/>
    </xf>
    <xf numFmtId="165" fontId="16" fillId="33" borderId="0" xfId="1" applyNumberFormat="1" applyFont="1" applyFill="1" applyBorder="1" applyAlignment="1">
      <alignment horizontal="center" wrapText="1"/>
    </xf>
    <xf numFmtId="165" fontId="0" fillId="0" borderId="0" xfId="1" applyNumberFormat="1" applyFont="1" applyFill="1"/>
    <xf numFmtId="165" fontId="0" fillId="0" borderId="0" xfId="1" applyNumberFormat="1" applyFont="1"/>
    <xf numFmtId="165" fontId="23" fillId="0" borderId="10" xfId="1" applyNumberFormat="1" applyFont="1" applyFill="1" applyBorder="1" applyAlignment="1">
      <alignment horizontal="center"/>
    </xf>
    <xf numFmtId="165" fontId="0" fillId="0" borderId="10" xfId="0" applyNumberFormat="1" applyFont="1" applyFill="1" applyBorder="1" applyAlignment="1">
      <alignment horizontal="center"/>
    </xf>
    <xf numFmtId="165" fontId="23" fillId="0" borderId="0" xfId="1" applyNumberFormat="1" applyFont="1" applyAlignment="1">
      <alignment horizontal="center"/>
    </xf>
    <xf numFmtId="165" fontId="0" fillId="0" borderId="0" xfId="0" applyNumberFormat="1" applyFont="1" applyAlignment="1">
      <alignment horizontal="center"/>
    </xf>
    <xf numFmtId="44" fontId="16" fillId="33" borderId="0" xfId="1" applyNumberFormat="1" applyFont="1" applyFill="1" applyAlignment="1">
      <alignment horizontal="center" wrapText="1"/>
    </xf>
    <xf numFmtId="44" fontId="0" fillId="0" borderId="0" xfId="1" applyNumberFormat="1" applyFont="1" applyAlignment="1">
      <alignment horizontal="center"/>
    </xf>
    <xf numFmtId="1" fontId="24" fillId="33" borderId="10" xfId="79" applyNumberFormat="1" applyFont="1" applyFill="1" applyBorder="1" applyAlignment="1">
      <alignment horizontal="center" wrapText="1"/>
    </xf>
    <xf numFmtId="10" fontId="24" fillId="33" borderId="10" xfId="78" applyNumberFormat="1" applyFont="1" applyFill="1" applyBorder="1" applyAlignment="1">
      <alignment horizontal="center" wrapText="1"/>
    </xf>
    <xf numFmtId="165" fontId="24" fillId="33" borderId="10" xfId="1" applyNumberFormat="1" applyFont="1" applyFill="1" applyBorder="1" applyAlignment="1">
      <alignment horizontal="center" wrapText="1"/>
    </xf>
    <xf numFmtId="0" fontId="16" fillId="33" borderId="10" xfId="0" applyFont="1" applyFill="1" applyBorder="1" applyAlignment="1">
      <alignment horizontal="center" wrapText="1"/>
    </xf>
    <xf numFmtId="0" fontId="0" fillId="0" borderId="0" xfId="0" applyFont="1" applyAlignment="1">
      <alignment wrapText="1"/>
    </xf>
    <xf numFmtId="165" fontId="0" fillId="33" borderId="10" xfId="0" applyNumberFormat="1" applyFont="1" applyFill="1" applyBorder="1" applyAlignment="1">
      <alignment horizontal="center" wrapText="1"/>
    </xf>
    <xf numFmtId="9" fontId="0" fillId="0" borderId="0" xfId="78" applyFont="1" applyFill="1"/>
  </cellXfs>
  <cellStyles count="80">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8" builtinId="27" customBuiltin="1"/>
    <cellStyle name="Calculation" xfId="12" builtinId="22" customBuiltin="1"/>
    <cellStyle name="Check Cell" xfId="14" builtinId="23" customBuiltin="1"/>
    <cellStyle name="Comma" xfId="79" builtinId="3"/>
    <cellStyle name="Comma 2" xfId="46"/>
    <cellStyle name="Currency" xfId="1" builtinId="4"/>
    <cellStyle name="Currency 16" xfId="72"/>
    <cellStyle name="Currency 2" xfId="45"/>
    <cellStyle name="Currency 2 2" xfId="74"/>
    <cellStyle name="Currency 3" xfId="50"/>
    <cellStyle name="Explanatory Text" xfId="17"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Hyperlink" xfId="77" builtinId="8"/>
    <cellStyle name="Hyperlink 2" xfId="76"/>
    <cellStyle name="Input" xfId="10" builtinId="20" customBuiltin="1"/>
    <cellStyle name="Linked Cell" xfId="13" builtinId="24" customBuiltin="1"/>
    <cellStyle name="Neutral" xfId="9" builtinId="28" customBuiltin="1"/>
    <cellStyle name="Normal" xfId="0" builtinId="0"/>
    <cellStyle name="Normal 111" xfId="71"/>
    <cellStyle name="Normal 12" xfId="59"/>
    <cellStyle name="Normal 14" xfId="66"/>
    <cellStyle name="Normal 17" xfId="51"/>
    <cellStyle name="Normal 2" xfId="44"/>
    <cellStyle name="Normal 2 2" xfId="48"/>
    <cellStyle name="Normal 2 3" xfId="73"/>
    <cellStyle name="Normal 25" xfId="67"/>
    <cellStyle name="Normal 3" xfId="43"/>
    <cellStyle name="Normal 35" xfId="53"/>
    <cellStyle name="Normal 36" xfId="62"/>
    <cellStyle name="Normal 40" xfId="55"/>
    <cellStyle name="Normal 41" xfId="61"/>
    <cellStyle name="Normal 48" xfId="58"/>
    <cellStyle name="Normal 56" xfId="68"/>
    <cellStyle name="Normal 57" xfId="56"/>
    <cellStyle name="Normal 61" xfId="60"/>
    <cellStyle name="Normal 62" xfId="65"/>
    <cellStyle name="Normal 64" xfId="70"/>
    <cellStyle name="Normal 67" xfId="64"/>
    <cellStyle name="Normal 71" xfId="57"/>
    <cellStyle name="Normal 73" xfId="54"/>
    <cellStyle name="Normal 75" xfId="63"/>
    <cellStyle name="Normal 77" xfId="69"/>
    <cellStyle name="Normal 81" xfId="49"/>
    <cellStyle name="Normal 9" xfId="52"/>
    <cellStyle name="Note" xfId="16" builtinId="10" customBuiltin="1"/>
    <cellStyle name="Output" xfId="11" builtinId="21" customBuiltin="1"/>
    <cellStyle name="Percent" xfId="78" builtinId="5"/>
    <cellStyle name="Percent 2" xfId="47"/>
    <cellStyle name="Percent 2 2" xfId="75"/>
    <cellStyle name="Title" xfId="2" builtinId="15" customBuiltin="1"/>
    <cellStyle name="Total" xfId="18" builtinId="25" customBuiltin="1"/>
    <cellStyle name="Warning Text" xfId="15"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google.com/maps/place/1503+W+5th+St,+Marion,+IN+46953/@40.556614,-85.6798597,17z/data=!3m1!4b1!4m2!3m1!1s0x881455f91d78c33d:0x8308941babddd511" TargetMode="External"/><Relationship Id="rId1" Type="http://schemas.openxmlformats.org/officeDocument/2006/relationships/hyperlink" Target="https://www.dropbox.com/sh/d8xl3f2a3wcdly3/AADCvF05Qpazxn9ZwespOX51a?dl=0"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www.protectmykyhome.org/" TargetMode="External"/><Relationship Id="rId13" Type="http://schemas.openxmlformats.org/officeDocument/2006/relationships/hyperlink" Target="http://www.ncforeclosureprevention.gov/" TargetMode="External"/><Relationship Id="rId18" Type="http://schemas.openxmlformats.org/officeDocument/2006/relationships/hyperlink" Target="http://www.keepmytnhome.org/" TargetMode="External"/><Relationship Id="rId3" Type="http://schemas.openxmlformats.org/officeDocument/2006/relationships/hyperlink" Target="http://www.keepyourhomecalifornia.org/" TargetMode="External"/><Relationship Id="rId7" Type="http://schemas.openxmlformats.org/officeDocument/2006/relationships/hyperlink" Target="http://www.877gethope.org/" TargetMode="External"/><Relationship Id="rId12" Type="http://schemas.openxmlformats.org/officeDocument/2006/relationships/hyperlink" Target="http://www.njhomekeeper.gov/" TargetMode="External"/><Relationship Id="rId17" Type="http://schemas.openxmlformats.org/officeDocument/2006/relationships/hyperlink" Target="http://www.scmortgagehelp.com/" TargetMode="External"/><Relationship Id="rId2" Type="http://schemas.openxmlformats.org/officeDocument/2006/relationships/hyperlink" Target="http://www.azhousing.gov/" TargetMode="External"/><Relationship Id="rId16" Type="http://schemas.openxmlformats.org/officeDocument/2006/relationships/hyperlink" Target="http://www.hhfri.org/" TargetMode="External"/><Relationship Id="rId1" Type="http://schemas.openxmlformats.org/officeDocument/2006/relationships/hyperlink" Target="http://www.hardesthitalabama.com/" TargetMode="External"/><Relationship Id="rId6" Type="http://schemas.openxmlformats.org/officeDocument/2006/relationships/hyperlink" Target="http://www.illinoishardesthit.org/" TargetMode="External"/><Relationship Id="rId11" Type="http://schemas.openxmlformats.org/officeDocument/2006/relationships/hyperlink" Target="http://www.necadahardesthitfund.nv.gov/" TargetMode="External"/><Relationship Id="rId5" Type="http://schemas.openxmlformats.org/officeDocument/2006/relationships/hyperlink" Target="http://www.homesafegeorgia.com/" TargetMode="External"/><Relationship Id="rId15" Type="http://schemas.openxmlformats.org/officeDocument/2006/relationships/hyperlink" Target="http://www.oregonhomeownership.org/" TargetMode="External"/><Relationship Id="rId10" Type="http://schemas.openxmlformats.org/officeDocument/2006/relationships/hyperlink" Target="http://www.mshomesaver.com/" TargetMode="External"/><Relationship Id="rId19" Type="http://schemas.openxmlformats.org/officeDocument/2006/relationships/hyperlink" Target="http://www.homesaverdc.org/" TargetMode="External"/><Relationship Id="rId4" Type="http://schemas.openxmlformats.org/officeDocument/2006/relationships/hyperlink" Target="http://www.flhardesthithelp.org/" TargetMode="External"/><Relationship Id="rId9" Type="http://schemas.openxmlformats.org/officeDocument/2006/relationships/hyperlink" Target="http://www.stepforwardmichigan.org/" TargetMode="External"/><Relationship Id="rId14" Type="http://schemas.openxmlformats.org/officeDocument/2006/relationships/hyperlink" Target="http://www.savethedream.ohio.go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M2"/>
  <sheetViews>
    <sheetView tabSelected="1" workbookViewId="0">
      <selection activeCell="A2" sqref="A2"/>
    </sheetView>
  </sheetViews>
  <sheetFormatPr defaultColWidth="23.42578125" defaultRowHeight="19.5" customHeight="1" x14ac:dyDescent="0.25"/>
  <cols>
    <col min="1" max="1" width="11" style="13" bestFit="1" customWidth="1"/>
    <col min="2" max="2" width="14.140625" style="8" bestFit="1" customWidth="1"/>
    <col min="3" max="3" width="8.5703125" style="6" bestFit="1" customWidth="1"/>
    <col min="4" max="4" width="5.5703125" style="6" bestFit="1" customWidth="1"/>
    <col min="5" max="5" width="10.7109375" style="11" customWidth="1"/>
    <col min="6" max="6" width="13.28515625" style="6" bestFit="1" customWidth="1"/>
    <col min="7" max="7" width="12" style="3" bestFit="1" customWidth="1"/>
    <col min="8" max="8" width="12.7109375" style="7" bestFit="1" customWidth="1"/>
    <col min="9" max="9" width="7.140625" style="9" hidden="1" customWidth="1"/>
    <col min="10" max="10" width="13.5703125" style="7" hidden="1" customWidth="1"/>
    <col min="11" max="11" width="8.85546875" style="7" hidden="1" customWidth="1"/>
    <col min="12" max="12" width="10.42578125" style="6" hidden="1" customWidth="1"/>
    <col min="13" max="13" width="12.7109375" style="3" hidden="1" customWidth="1"/>
    <col min="14" max="14" width="13.42578125" style="3" bestFit="1" customWidth="1"/>
    <col min="15" max="15" width="10.28515625" style="80" customWidth="1"/>
    <col min="16" max="16" width="10.28515625" style="81" customWidth="1"/>
    <col min="17" max="17" width="19.5703125" style="12" hidden="1" customWidth="1"/>
    <col min="18" max="18" width="24.140625" style="12" hidden="1" customWidth="1"/>
    <col min="19" max="19" width="13.5703125" style="1" bestFit="1" customWidth="1"/>
    <col min="20" max="20" width="8.5703125" style="22" customWidth="1"/>
    <col min="21" max="21" width="7.140625" style="22" bestFit="1" customWidth="1"/>
    <col min="22" max="22" width="7.140625" style="20" bestFit="1" customWidth="1"/>
    <col min="23" max="23" width="13.42578125" style="21" hidden="1" customWidth="1"/>
    <col min="24" max="24" width="11" style="22" hidden="1" customWidth="1"/>
    <col min="25" max="25" width="10.140625" style="21" hidden="1" customWidth="1"/>
    <col min="26" max="26" width="14.7109375" style="22" hidden="1" customWidth="1"/>
    <col min="27" max="27" width="10.7109375" style="24" hidden="1" customWidth="1"/>
    <col min="28" max="28" width="14.85546875" style="24" hidden="1" customWidth="1"/>
    <col min="29" max="29" width="10.140625" style="23" hidden="1" customWidth="1"/>
    <col min="30" max="30" width="8.5703125" style="64" hidden="1" customWidth="1"/>
    <col min="31" max="31" width="12.42578125" style="21" hidden="1" customWidth="1"/>
    <col min="32" max="32" width="9" style="21" bestFit="1" customWidth="1"/>
    <col min="33" max="33" width="8.7109375" style="21" bestFit="1" customWidth="1"/>
    <col min="34" max="34" width="6.42578125" style="73" bestFit="1" customWidth="1"/>
    <col min="35" max="35" width="15" style="21" hidden="1" customWidth="1"/>
    <col min="36" max="36" width="9.5703125" style="23" hidden="1" customWidth="1"/>
    <col min="37" max="37" width="12.140625" style="22" hidden="1" customWidth="1"/>
    <col min="38" max="38" width="5.42578125" style="22" bestFit="1" customWidth="1"/>
    <col min="39" max="39" width="9.42578125" style="22" bestFit="1" customWidth="1"/>
    <col min="40" max="40" width="6.28515625" style="22" bestFit="1" customWidth="1"/>
    <col min="41" max="41" width="8" style="83" bestFit="1" customWidth="1"/>
    <col min="42" max="42" width="8.5703125" style="70" customWidth="1"/>
    <col min="43" max="43" width="7.140625" style="22" bestFit="1" customWidth="1"/>
    <col min="44" max="44" width="9.5703125" style="21" customWidth="1"/>
    <col min="45" max="45" width="11.42578125" style="73" bestFit="1" customWidth="1"/>
    <col min="46" max="46" width="6.42578125" style="73" bestFit="1" customWidth="1"/>
    <col min="47" max="47" width="8" style="73" bestFit="1" customWidth="1"/>
    <col min="48" max="48" width="10.28515625" style="22" bestFit="1" customWidth="1"/>
    <col min="49" max="49" width="8.42578125" style="22" bestFit="1" customWidth="1"/>
    <col min="50" max="50" width="5.140625" style="22" bestFit="1" customWidth="1"/>
    <col min="51" max="51" width="14.42578125" style="22" hidden="1" customWidth="1"/>
    <col min="52" max="52" width="10.42578125" style="22" hidden="1" customWidth="1"/>
    <col min="53" max="53" width="9.140625" style="22" customWidth="1"/>
    <col min="54" max="54" width="9.7109375" style="73" customWidth="1"/>
    <col min="55" max="55" width="10.28515625" style="73" customWidth="1"/>
    <col min="56" max="56" width="9.42578125" style="73" customWidth="1"/>
    <col min="57" max="57" width="10.140625" style="73" customWidth="1"/>
    <col min="58" max="58" width="11.42578125" style="73" customWidth="1"/>
    <col min="59" max="59" width="8" style="73" bestFit="1" customWidth="1"/>
    <col min="60" max="60" width="9.28515625" style="77" bestFit="1" customWidth="1"/>
    <col min="61" max="61" width="10.28515625" style="77" bestFit="1" customWidth="1"/>
    <col min="62" max="62" width="7.7109375" style="66" customWidth="1"/>
    <col min="63" max="63" width="10.7109375" style="65" bestFit="1" customWidth="1"/>
    <col min="64" max="64" width="9" style="65" bestFit="1" customWidth="1"/>
    <col min="65" max="65" width="8.5703125" style="66" customWidth="1"/>
    <col min="66" max="16384" width="23.42578125" style="1"/>
  </cols>
  <sheetData>
    <row r="1" spans="1:65" s="88" customFormat="1" ht="45" x14ac:dyDescent="0.25">
      <c r="A1" s="56" t="s">
        <v>25</v>
      </c>
      <c r="B1" s="56" t="s">
        <v>0</v>
      </c>
      <c r="C1" s="57" t="s">
        <v>1</v>
      </c>
      <c r="D1" s="57" t="s">
        <v>2</v>
      </c>
      <c r="E1" s="84" t="s">
        <v>3</v>
      </c>
      <c r="F1" s="57" t="s">
        <v>4</v>
      </c>
      <c r="G1" s="58" t="s">
        <v>5</v>
      </c>
      <c r="H1" s="59" t="s">
        <v>6</v>
      </c>
      <c r="I1" s="85" t="s">
        <v>7</v>
      </c>
      <c r="J1" s="59" t="s">
        <v>8</v>
      </c>
      <c r="K1" s="59" t="s">
        <v>9</v>
      </c>
      <c r="L1" s="57" t="s">
        <v>10</v>
      </c>
      <c r="M1" s="58" t="s">
        <v>11</v>
      </c>
      <c r="N1" s="58" t="s">
        <v>26</v>
      </c>
      <c r="O1" s="86" t="s">
        <v>12</v>
      </c>
      <c r="P1" s="89" t="s">
        <v>13</v>
      </c>
      <c r="Q1" s="61" t="s">
        <v>14</v>
      </c>
      <c r="R1" s="61" t="s">
        <v>15</v>
      </c>
      <c r="S1" s="87" t="s">
        <v>16</v>
      </c>
      <c r="T1" s="14" t="s">
        <v>65</v>
      </c>
      <c r="U1" s="15" t="s">
        <v>33</v>
      </c>
      <c r="V1" s="19" t="s">
        <v>34</v>
      </c>
      <c r="W1" s="18" t="s">
        <v>35</v>
      </c>
      <c r="X1" s="14" t="s">
        <v>37</v>
      </c>
      <c r="Y1" s="16" t="s">
        <v>64</v>
      </c>
      <c r="Z1" s="14" t="s">
        <v>63</v>
      </c>
      <c r="AA1" s="14" t="s">
        <v>239</v>
      </c>
      <c r="AB1" s="14" t="s">
        <v>240</v>
      </c>
      <c r="AC1" s="17" t="s">
        <v>41</v>
      </c>
      <c r="AD1" s="63" t="s">
        <v>42</v>
      </c>
      <c r="AE1" s="16" t="s">
        <v>43</v>
      </c>
      <c r="AF1" s="16" t="s">
        <v>39</v>
      </c>
      <c r="AG1" s="16" t="s">
        <v>40</v>
      </c>
      <c r="AH1" s="71" t="s">
        <v>55</v>
      </c>
      <c r="AI1" s="16" t="s">
        <v>53</v>
      </c>
      <c r="AJ1" s="17" t="s">
        <v>54</v>
      </c>
      <c r="AK1" s="14" t="s">
        <v>57</v>
      </c>
      <c r="AL1" s="14" t="s">
        <v>51</v>
      </c>
      <c r="AM1" s="14" t="s">
        <v>52</v>
      </c>
      <c r="AN1" s="14" t="s">
        <v>38</v>
      </c>
      <c r="AO1" s="82" t="s">
        <v>44</v>
      </c>
      <c r="AP1" s="68" t="s">
        <v>45</v>
      </c>
      <c r="AQ1" s="14" t="s">
        <v>245</v>
      </c>
      <c r="AR1" s="16" t="s">
        <v>46</v>
      </c>
      <c r="AS1" s="71" t="s">
        <v>47</v>
      </c>
      <c r="AT1" s="71" t="s">
        <v>255</v>
      </c>
      <c r="AU1" s="71" t="s">
        <v>257</v>
      </c>
      <c r="AV1" s="14" t="s">
        <v>62</v>
      </c>
      <c r="AW1" s="14" t="s">
        <v>48</v>
      </c>
      <c r="AX1" s="14" t="s">
        <v>248</v>
      </c>
      <c r="AY1" s="14" t="s">
        <v>49</v>
      </c>
      <c r="AZ1" s="14" t="s">
        <v>50</v>
      </c>
      <c r="BA1" s="14" t="s">
        <v>61</v>
      </c>
      <c r="BB1" s="71" t="s">
        <v>58</v>
      </c>
      <c r="BC1" s="71" t="s">
        <v>59</v>
      </c>
      <c r="BD1" s="71" t="s">
        <v>60</v>
      </c>
      <c r="BE1" s="71" t="s">
        <v>241</v>
      </c>
      <c r="BF1" s="75" t="s">
        <v>36</v>
      </c>
      <c r="BG1" s="75" t="s">
        <v>256</v>
      </c>
      <c r="BH1" s="75" t="s">
        <v>249</v>
      </c>
      <c r="BI1" s="75" t="s">
        <v>252</v>
      </c>
      <c r="BJ1" s="67" t="s">
        <v>253</v>
      </c>
      <c r="BK1" s="18" t="s">
        <v>250</v>
      </c>
      <c r="BL1" s="18" t="s">
        <v>251</v>
      </c>
      <c r="BM1" s="67" t="s">
        <v>254</v>
      </c>
    </row>
    <row r="2" spans="1:65" s="51" customFormat="1" ht="19.5" customHeight="1" x14ac:dyDescent="0.25">
      <c r="A2" s="60">
        <v>2015112505</v>
      </c>
      <c r="B2" s="60" t="s">
        <v>28</v>
      </c>
      <c r="C2" s="2" t="s">
        <v>29</v>
      </c>
      <c r="D2" s="2" t="s">
        <v>23</v>
      </c>
      <c r="E2" s="10">
        <v>46952</v>
      </c>
      <c r="F2" s="2" t="s">
        <v>18</v>
      </c>
      <c r="G2" s="42">
        <v>41306</v>
      </c>
      <c r="H2" s="52">
        <v>29498.37</v>
      </c>
      <c r="I2" s="43">
        <v>0.1</v>
      </c>
      <c r="J2" s="4">
        <v>324.77999999999997</v>
      </c>
      <c r="K2" s="5">
        <v>134</v>
      </c>
      <c r="L2" s="53">
        <v>171</v>
      </c>
      <c r="M2" s="54" t="s">
        <v>27</v>
      </c>
      <c r="N2" s="42">
        <v>41395</v>
      </c>
      <c r="O2" s="78">
        <v>12000</v>
      </c>
      <c r="P2" s="79">
        <v>4200</v>
      </c>
      <c r="Q2" s="44">
        <v>4500</v>
      </c>
      <c r="R2" s="44">
        <v>4800</v>
      </c>
      <c r="S2" s="45" t="s">
        <v>19</v>
      </c>
      <c r="T2" s="50" t="str">
        <f>IF(D2='HHF Information'!$B$2,"Yes",IF(D2='HHF Information'!$B$3,"Yes",IF(D2='HHF Information'!$B$4,"Yes",IF(D2='HHF Information'!$B$5,"Yes",IF(D2='HHF Information'!$B$6,"Yes",IF(D2='HHF Information'!$B$7,"Yes",IF(D2='HHF Information'!$B$8,"Yes",IF(D2='HHF Information'!$B$9,"Yes",IF(D2='HHF Information'!$B$10,"Yes",IF(D2='HHF Information'!$B$11,"Yes",IF(D2='HHF Information'!$B$12,"Yes",IF(D2='HHF Information'!$B$13,"Yes",IF(D2='HHF Information'!$B$14,"Yes",IF(D2='HHF Information'!$B$15,"Yes",IF(D2='HHF Information'!$B$16,"Yes",IF(D2='HHF Information'!$B$17,"Yes",IF(D2='HHF Information'!$B$17,"Yes",IF(D2='HHF Information'!$B$18,IF(D2='HHF Information'!$B$19,"Yes",IF(D2='HHF Information'!$B$20,"Yes","No"))))))))))))))))))))</f>
        <v>Yes</v>
      </c>
      <c r="U2" s="46">
        <f t="shared" ref="U2" si="0">P2/O2</f>
        <v>0.35</v>
      </c>
      <c r="V2" s="46">
        <f t="shared" ref="V2" si="1">P2/H2</f>
        <v>0.14238074849559484</v>
      </c>
      <c r="W2" s="47">
        <f t="shared" ref="W2" si="2">O2-H2</f>
        <v>-17498.37</v>
      </c>
      <c r="X2" s="48">
        <f t="shared" ref="X2" si="3">Z2-L2</f>
        <v>2.9666666666666686</v>
      </c>
      <c r="Y2" s="47">
        <v>0</v>
      </c>
      <c r="Z2" s="48">
        <f t="shared" ref="Z2" si="4">IF((N2-G2)/30+L2&lt;360,(N2-G2)/30+L2,360)</f>
        <v>173.96666666666667</v>
      </c>
      <c r="AA2" s="50" t="e">
        <f t="shared" ref="AA2" si="5">IF(N2-M2&gt;0, "No", N2-M2)</f>
        <v>#VALUE!</v>
      </c>
      <c r="AB2" s="48">
        <f t="shared" ref="AB2" ca="1" si="6">IF(TODAY()-N2&lt;0, "Current", N2-TODAY())</f>
        <v>-1041</v>
      </c>
      <c r="AC2" s="49"/>
      <c r="AD2" s="62">
        <f t="shared" ref="AD2" si="7">L2/12</f>
        <v>14.25</v>
      </c>
      <c r="AE2" s="47">
        <f t="shared" ref="AE2" si="8">12*J2</f>
        <v>3897.3599999999997</v>
      </c>
      <c r="AF2" s="72">
        <v>12000</v>
      </c>
      <c r="AG2" s="47">
        <f t="shared" ref="AG2" si="9">AF2-O2</f>
        <v>0</v>
      </c>
      <c r="AH2" s="72">
        <v>700</v>
      </c>
      <c r="AI2" s="47">
        <f t="shared" ref="AI2" si="10">AH2*100</f>
        <v>70000</v>
      </c>
      <c r="AJ2" s="49"/>
      <c r="AK2" s="50" t="s">
        <v>95</v>
      </c>
      <c r="AL2" s="50" t="s">
        <v>237</v>
      </c>
      <c r="AM2" s="50" t="s">
        <v>238</v>
      </c>
      <c r="AN2" s="50" t="s">
        <v>247</v>
      </c>
      <c r="AO2" s="72">
        <v>1100</v>
      </c>
      <c r="AP2" s="69">
        <v>42278</v>
      </c>
      <c r="AQ2" s="50" t="s">
        <v>95</v>
      </c>
      <c r="AR2" s="47">
        <v>0</v>
      </c>
      <c r="AS2" s="72">
        <v>0</v>
      </c>
      <c r="AT2" s="72">
        <v>500</v>
      </c>
      <c r="AU2" s="72">
        <v>3000</v>
      </c>
      <c r="AV2" s="50" t="s">
        <v>168</v>
      </c>
      <c r="AW2" s="50" t="s">
        <v>95</v>
      </c>
      <c r="AX2" s="74" t="s">
        <v>246</v>
      </c>
      <c r="AY2" s="50"/>
      <c r="AZ2" s="50"/>
      <c r="BA2" s="55" t="s">
        <v>244</v>
      </c>
      <c r="BB2" s="72">
        <v>53361</v>
      </c>
      <c r="BC2" s="72">
        <v>27000</v>
      </c>
      <c r="BD2" s="72">
        <v>59000</v>
      </c>
      <c r="BE2" s="72">
        <v>27066</v>
      </c>
      <c r="BF2" s="72">
        <f>SUM(BB2:BE2)/4</f>
        <v>41606.75</v>
      </c>
      <c r="BG2" s="76">
        <f>AO2+AT2+AU2+AR2+AS2+P2</f>
        <v>8800</v>
      </c>
      <c r="BH2" s="76">
        <v>32324</v>
      </c>
      <c r="BI2" s="76">
        <f>BH2-BG2</f>
        <v>23524</v>
      </c>
      <c r="BJ2" s="90">
        <f>BI2/($AO$2+$AR$2+$AS$2+$P$2)</f>
        <v>4.4384905660377356</v>
      </c>
      <c r="BK2" s="76">
        <v>64118</v>
      </c>
      <c r="BL2" s="76">
        <f>BK2-BG2</f>
        <v>55318</v>
      </c>
      <c r="BM2" s="90">
        <f>BL2/($AO$2+$AR$2+$AS$2+$P$2)</f>
        <v>10.437358490566037</v>
      </c>
    </row>
  </sheetData>
  <sortState ref="A65:CJ72">
    <sortCondition ref="N65:N72"/>
    <sortCondition ref="V65:V72"/>
  </sortState>
  <hyperlinks>
    <hyperlink ref="S2" r:id="rId1"/>
    <hyperlink ref="BA2" r:id="rId2"/>
  </hyperlinks>
  <pageMargins left="0.7" right="0.7" top="0.75" bottom="0.75" header="0.3" footer="0.3"/>
  <pageSetup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6"/>
  <sheetViews>
    <sheetView topLeftCell="G25" workbookViewId="0">
      <selection activeCell="H41" sqref="H41"/>
    </sheetView>
  </sheetViews>
  <sheetFormatPr defaultRowHeight="15" x14ac:dyDescent="0.25"/>
  <cols>
    <col min="1" max="1" width="9.85546875" bestFit="1" customWidth="1"/>
    <col min="2" max="2" width="9.140625" style="24"/>
    <col min="6" max="6" width="9.85546875" bestFit="1" customWidth="1"/>
    <col min="7" max="7" width="15.5703125" bestFit="1" customWidth="1"/>
    <col min="8" max="8" width="14" bestFit="1" customWidth="1"/>
    <col min="9" max="9" width="9.28515625" bestFit="1" customWidth="1"/>
    <col min="10" max="10" width="34" bestFit="1" customWidth="1"/>
    <col min="11" max="11" width="17.85546875" bestFit="1" customWidth="1"/>
    <col min="12" max="12" width="109.140625" bestFit="1" customWidth="1"/>
    <col min="13" max="13" width="11.42578125" style="24" bestFit="1" customWidth="1"/>
    <col min="14" max="14" width="9" style="24" bestFit="1" customWidth="1"/>
    <col min="15" max="15" width="7.140625" style="24" customWidth="1"/>
    <col min="16" max="16" width="8.7109375" style="24" bestFit="1" customWidth="1"/>
  </cols>
  <sheetData>
    <row r="1" spans="1:15" ht="31.5" x14ac:dyDescent="0.25">
      <c r="A1" t="s">
        <v>56</v>
      </c>
      <c r="B1" s="41">
        <v>42401</v>
      </c>
      <c r="F1" t="s">
        <v>242</v>
      </c>
      <c r="G1" s="30" t="s">
        <v>2</v>
      </c>
      <c r="H1" s="31" t="s">
        <v>75</v>
      </c>
      <c r="I1" s="30" t="s">
        <v>153</v>
      </c>
      <c r="J1" s="30" t="s">
        <v>76</v>
      </c>
      <c r="K1" s="30" t="s">
        <v>77</v>
      </c>
      <c r="L1" s="30" t="s">
        <v>78</v>
      </c>
      <c r="M1" s="32" t="s">
        <v>79</v>
      </c>
      <c r="N1" s="34"/>
      <c r="O1" s="34"/>
    </row>
    <row r="2" spans="1:15" ht="15.75" x14ac:dyDescent="0.25">
      <c r="A2" t="s">
        <v>65</v>
      </c>
      <c r="B2" s="24" t="s">
        <v>24</v>
      </c>
      <c r="G2" s="34" t="s">
        <v>80</v>
      </c>
      <c r="H2" s="35">
        <v>60000</v>
      </c>
      <c r="I2" s="34">
        <v>12</v>
      </c>
      <c r="J2" s="36" t="s">
        <v>81</v>
      </c>
      <c r="K2" s="34" t="s">
        <v>82</v>
      </c>
      <c r="L2" s="33" t="s">
        <v>83</v>
      </c>
      <c r="M2" s="34" t="s">
        <v>95</v>
      </c>
      <c r="N2" s="34"/>
      <c r="O2" s="34"/>
    </row>
    <row r="3" spans="1:15" ht="15.75" x14ac:dyDescent="0.25">
      <c r="A3" t="s">
        <v>65</v>
      </c>
      <c r="B3" s="24" t="s">
        <v>154</v>
      </c>
      <c r="G3" s="34" t="s">
        <v>84</v>
      </c>
      <c r="H3" s="35">
        <v>100000</v>
      </c>
      <c r="I3" s="34">
        <v>60</v>
      </c>
      <c r="J3" s="36" t="s">
        <v>85</v>
      </c>
      <c r="K3" s="34" t="s">
        <v>86</v>
      </c>
      <c r="L3" s="33" t="s">
        <v>87</v>
      </c>
      <c r="M3" s="34"/>
      <c r="N3" s="34"/>
      <c r="O3" s="34"/>
    </row>
    <row r="4" spans="1:15" ht="15.75" x14ac:dyDescent="0.25">
      <c r="A4" t="s">
        <v>65</v>
      </c>
      <c r="B4" s="24" t="s">
        <v>66</v>
      </c>
      <c r="G4" s="34" t="s">
        <v>88</v>
      </c>
      <c r="H4" s="35">
        <v>18000</v>
      </c>
      <c r="I4" s="34">
        <v>6</v>
      </c>
      <c r="J4" s="36" t="s">
        <v>89</v>
      </c>
      <c r="K4" s="34" t="s">
        <v>90</v>
      </c>
      <c r="L4" s="33" t="s">
        <v>91</v>
      </c>
      <c r="M4" s="34"/>
      <c r="N4" s="34"/>
      <c r="O4" s="34"/>
    </row>
    <row r="5" spans="1:15" ht="31.5" x14ac:dyDescent="0.25">
      <c r="A5" t="s">
        <v>65</v>
      </c>
      <c r="B5" s="24" t="s">
        <v>67</v>
      </c>
      <c r="G5" s="34" t="s">
        <v>92</v>
      </c>
      <c r="H5" s="35">
        <v>42000</v>
      </c>
      <c r="I5" s="34">
        <v>12</v>
      </c>
      <c r="J5" s="36" t="s">
        <v>93</v>
      </c>
      <c r="K5" s="34"/>
      <c r="L5" s="37" t="s">
        <v>94</v>
      </c>
      <c r="M5" s="34" t="s">
        <v>95</v>
      </c>
      <c r="N5" s="34"/>
      <c r="O5" s="34"/>
    </row>
    <row r="6" spans="1:15" ht="15.75" x14ac:dyDescent="0.25">
      <c r="A6" t="s">
        <v>65</v>
      </c>
      <c r="B6" s="24" t="s">
        <v>68</v>
      </c>
      <c r="G6" s="34" t="s">
        <v>96</v>
      </c>
      <c r="H6" s="35" t="s">
        <v>97</v>
      </c>
      <c r="I6" s="34">
        <v>18</v>
      </c>
      <c r="J6" s="36" t="s">
        <v>98</v>
      </c>
      <c r="K6" s="34" t="s">
        <v>99</v>
      </c>
      <c r="L6" s="38" t="s">
        <v>235</v>
      </c>
      <c r="M6" s="34" t="s">
        <v>95</v>
      </c>
      <c r="N6" s="34"/>
      <c r="O6" s="34"/>
    </row>
    <row r="7" spans="1:15" ht="15.75" x14ac:dyDescent="0.25">
      <c r="A7" t="s">
        <v>65</v>
      </c>
      <c r="B7" s="24" t="s">
        <v>69</v>
      </c>
      <c r="G7" s="34" t="s">
        <v>100</v>
      </c>
      <c r="H7" s="35">
        <v>25000</v>
      </c>
      <c r="I7" s="34">
        <v>18</v>
      </c>
      <c r="J7" s="36" t="s">
        <v>101</v>
      </c>
      <c r="K7" s="34" t="s">
        <v>102</v>
      </c>
      <c r="L7" s="33" t="s">
        <v>103</v>
      </c>
      <c r="M7" s="34" t="s">
        <v>95</v>
      </c>
      <c r="N7" s="34"/>
      <c r="O7" s="34"/>
    </row>
    <row r="8" spans="1:15" ht="15.75" x14ac:dyDescent="0.25">
      <c r="A8" t="s">
        <v>65</v>
      </c>
      <c r="B8" s="24" t="s">
        <v>23</v>
      </c>
      <c r="F8" t="s">
        <v>243</v>
      </c>
      <c r="G8" s="34" t="s">
        <v>104</v>
      </c>
      <c r="H8" s="35">
        <v>30000</v>
      </c>
      <c r="I8" s="34"/>
      <c r="J8" s="36" t="s">
        <v>105</v>
      </c>
      <c r="K8" s="34" t="s">
        <v>106</v>
      </c>
      <c r="L8" s="33" t="s">
        <v>107</v>
      </c>
      <c r="M8" s="34" t="s">
        <v>95</v>
      </c>
      <c r="N8" s="34"/>
      <c r="O8" s="34"/>
    </row>
    <row r="9" spans="1:15" ht="15.75" x14ac:dyDescent="0.25">
      <c r="A9" t="s">
        <v>65</v>
      </c>
      <c r="B9" s="24" t="s">
        <v>22</v>
      </c>
      <c r="G9" s="34" t="s">
        <v>108</v>
      </c>
      <c r="H9" s="35">
        <v>20000</v>
      </c>
      <c r="I9" s="34">
        <v>12</v>
      </c>
      <c r="J9" s="36" t="s">
        <v>109</v>
      </c>
      <c r="K9" s="34" t="s">
        <v>110</v>
      </c>
      <c r="L9" s="33" t="s">
        <v>111</v>
      </c>
      <c r="M9" s="34" t="s">
        <v>95</v>
      </c>
      <c r="N9" s="34"/>
      <c r="O9" s="34"/>
    </row>
    <row r="10" spans="1:15" ht="47.25" x14ac:dyDescent="0.25">
      <c r="A10" t="s">
        <v>65</v>
      </c>
      <c r="B10" s="24" t="s">
        <v>20</v>
      </c>
      <c r="G10" s="34" t="s">
        <v>112</v>
      </c>
      <c r="H10" s="35">
        <v>30000</v>
      </c>
      <c r="I10" s="34">
        <v>12</v>
      </c>
      <c r="J10" s="36" t="s">
        <v>113</v>
      </c>
      <c r="K10" s="34"/>
      <c r="L10" s="37" t="s">
        <v>114</v>
      </c>
      <c r="M10" s="34" t="s">
        <v>95</v>
      </c>
      <c r="N10" s="34"/>
      <c r="O10" s="34"/>
    </row>
    <row r="11" spans="1:15" ht="31.5" x14ac:dyDescent="0.25">
      <c r="A11" t="s">
        <v>65</v>
      </c>
      <c r="B11" s="24" t="s">
        <v>21</v>
      </c>
      <c r="G11" s="34" t="s">
        <v>115</v>
      </c>
      <c r="H11" s="35" t="s">
        <v>97</v>
      </c>
      <c r="I11" s="34">
        <v>24</v>
      </c>
      <c r="J11" s="36" t="s">
        <v>116</v>
      </c>
      <c r="K11" s="34">
        <v>211</v>
      </c>
      <c r="L11" s="37" t="s">
        <v>117</v>
      </c>
      <c r="M11" s="34" t="s">
        <v>95</v>
      </c>
      <c r="N11" s="34"/>
      <c r="O11" s="34"/>
    </row>
    <row r="12" spans="1:15" ht="47.25" x14ac:dyDescent="0.25">
      <c r="A12" t="s">
        <v>65</v>
      </c>
      <c r="B12" s="24" t="s">
        <v>71</v>
      </c>
      <c r="G12" s="34" t="s">
        <v>118</v>
      </c>
      <c r="H12" s="35" t="s">
        <v>97</v>
      </c>
      <c r="I12" s="34" t="s">
        <v>97</v>
      </c>
      <c r="J12" s="36" t="s">
        <v>119</v>
      </c>
      <c r="K12" s="34" t="s">
        <v>120</v>
      </c>
      <c r="L12" s="37" t="s">
        <v>121</v>
      </c>
      <c r="M12" s="34" t="s">
        <v>95</v>
      </c>
      <c r="N12" s="34"/>
      <c r="O12" s="34"/>
    </row>
    <row r="13" spans="1:15" ht="15.75" x14ac:dyDescent="0.25">
      <c r="A13" t="s">
        <v>65</v>
      </c>
      <c r="B13" s="24" t="s">
        <v>30</v>
      </c>
      <c r="G13" s="34" t="s">
        <v>122</v>
      </c>
      <c r="H13" s="35">
        <v>48000</v>
      </c>
      <c r="I13" s="34">
        <v>24</v>
      </c>
      <c r="J13" s="36" t="s">
        <v>123</v>
      </c>
      <c r="K13" s="34"/>
      <c r="L13" s="37" t="s">
        <v>124</v>
      </c>
      <c r="M13" s="34" t="s">
        <v>95</v>
      </c>
      <c r="N13" s="34"/>
      <c r="O13" s="34"/>
    </row>
    <row r="14" spans="1:15" ht="15.75" x14ac:dyDescent="0.25">
      <c r="A14" t="s">
        <v>65</v>
      </c>
      <c r="B14" s="24" t="s">
        <v>32</v>
      </c>
      <c r="G14" s="34" t="s">
        <v>125</v>
      </c>
      <c r="H14" s="35">
        <v>36000</v>
      </c>
      <c r="I14" s="34">
        <v>36</v>
      </c>
      <c r="J14" s="36" t="s">
        <v>126</v>
      </c>
      <c r="K14" s="34" t="s">
        <v>127</v>
      </c>
      <c r="L14" s="37" t="s">
        <v>128</v>
      </c>
      <c r="M14" s="34" t="s">
        <v>95</v>
      </c>
      <c r="N14" s="34"/>
      <c r="O14" s="34"/>
    </row>
    <row r="15" spans="1:15" ht="15.75" x14ac:dyDescent="0.25">
      <c r="A15" t="s">
        <v>65</v>
      </c>
      <c r="B15" s="24" t="s">
        <v>17</v>
      </c>
      <c r="G15" s="34" t="s">
        <v>129</v>
      </c>
      <c r="H15" s="35">
        <v>20000</v>
      </c>
      <c r="I15" s="34">
        <v>15</v>
      </c>
      <c r="J15" s="36" t="s">
        <v>130</v>
      </c>
      <c r="K15" s="34" t="s">
        <v>131</v>
      </c>
      <c r="L15" s="37" t="s">
        <v>132</v>
      </c>
      <c r="M15" s="34" t="s">
        <v>95</v>
      </c>
      <c r="N15" s="34"/>
      <c r="O15" s="34"/>
    </row>
    <row r="16" spans="1:15" ht="15.75" x14ac:dyDescent="0.25">
      <c r="A16" t="s">
        <v>65</v>
      </c>
      <c r="B16" s="24" t="s">
        <v>72</v>
      </c>
      <c r="G16" s="34" t="s">
        <v>133</v>
      </c>
      <c r="H16" s="35">
        <v>20000</v>
      </c>
      <c r="I16" s="34">
        <v>12</v>
      </c>
      <c r="J16" s="36" t="s">
        <v>134</v>
      </c>
      <c r="K16" s="34"/>
      <c r="L16" s="37" t="s">
        <v>135</v>
      </c>
      <c r="M16" s="34" t="s">
        <v>95</v>
      </c>
      <c r="N16" s="34"/>
      <c r="O16" s="34"/>
    </row>
    <row r="17" spans="1:15" ht="15.75" x14ac:dyDescent="0.25">
      <c r="A17" t="s">
        <v>65</v>
      </c>
      <c r="B17" s="24" t="s">
        <v>73</v>
      </c>
      <c r="G17" s="34" t="s">
        <v>136</v>
      </c>
      <c r="H17" s="35" t="s">
        <v>137</v>
      </c>
      <c r="I17" s="34" t="s">
        <v>137</v>
      </c>
      <c r="J17" s="36" t="s">
        <v>138</v>
      </c>
      <c r="K17" s="34" t="s">
        <v>139</v>
      </c>
      <c r="L17" s="37" t="s">
        <v>140</v>
      </c>
      <c r="M17" s="34"/>
      <c r="N17" s="34"/>
      <c r="O17" s="34"/>
    </row>
    <row r="18" spans="1:15" ht="31.5" x14ac:dyDescent="0.25">
      <c r="A18" t="s">
        <v>65</v>
      </c>
      <c r="B18" s="24" t="s">
        <v>70</v>
      </c>
      <c r="G18" s="34" t="s">
        <v>141</v>
      </c>
      <c r="H18" s="35" t="s">
        <v>137</v>
      </c>
      <c r="I18" s="34" t="s">
        <v>137</v>
      </c>
      <c r="J18" s="36" t="s">
        <v>142</v>
      </c>
      <c r="K18" s="34" t="s">
        <v>143</v>
      </c>
      <c r="L18" s="37" t="s">
        <v>144</v>
      </c>
      <c r="M18" s="34" t="s">
        <v>95</v>
      </c>
      <c r="N18" s="34"/>
      <c r="O18" s="34"/>
    </row>
    <row r="19" spans="1:15" ht="15.75" x14ac:dyDescent="0.25">
      <c r="A19" t="s">
        <v>65</v>
      </c>
      <c r="B19" s="24" t="s">
        <v>31</v>
      </c>
      <c r="G19" s="34" t="s">
        <v>145</v>
      </c>
      <c r="H19" s="39">
        <v>25000</v>
      </c>
      <c r="I19" s="40">
        <v>18</v>
      </c>
      <c r="J19" s="36" t="s">
        <v>146</v>
      </c>
      <c r="K19" s="34" t="s">
        <v>147</v>
      </c>
      <c r="L19" s="37" t="s">
        <v>148</v>
      </c>
      <c r="M19" s="34" t="s">
        <v>95</v>
      </c>
      <c r="N19" s="34"/>
      <c r="O19" s="34"/>
    </row>
    <row r="20" spans="1:15" ht="31.5" x14ac:dyDescent="0.25">
      <c r="A20" t="s">
        <v>65</v>
      </c>
      <c r="B20" s="24" t="s">
        <v>74</v>
      </c>
      <c r="G20" s="34" t="s">
        <v>149</v>
      </c>
      <c r="H20" s="35">
        <v>32385</v>
      </c>
      <c r="I20" s="34">
        <v>15</v>
      </c>
      <c r="J20" s="36" t="s">
        <v>150</v>
      </c>
      <c r="K20" s="34" t="s">
        <v>151</v>
      </c>
      <c r="L20" s="37" t="s">
        <v>152</v>
      </c>
      <c r="M20" s="34" t="s">
        <v>95</v>
      </c>
      <c r="N20" s="34"/>
      <c r="O20" s="34"/>
    </row>
    <row r="21" spans="1:15" ht="15.75" x14ac:dyDescent="0.25">
      <c r="G21" s="34"/>
      <c r="H21" s="34"/>
      <c r="I21" s="34"/>
      <c r="J21" s="34"/>
      <c r="K21" s="34"/>
      <c r="L21" s="33"/>
      <c r="M21" s="34"/>
      <c r="N21" s="34"/>
      <c r="O21" s="34"/>
    </row>
    <row r="22" spans="1:15" x14ac:dyDescent="0.25">
      <c r="G22" s="24"/>
      <c r="H22" s="24"/>
      <c r="I22" s="24"/>
      <c r="J22" s="24"/>
      <c r="K22" s="24"/>
    </row>
    <row r="23" spans="1:15" x14ac:dyDescent="0.25">
      <c r="G23" s="24"/>
      <c r="H23" s="24"/>
      <c r="I23" s="24"/>
      <c r="J23" s="24"/>
      <c r="K23" s="24"/>
    </row>
    <row r="24" spans="1:15" ht="141.75" x14ac:dyDescent="0.25">
      <c r="G24" s="28" t="s">
        <v>2</v>
      </c>
      <c r="H24" s="29" t="s">
        <v>232</v>
      </c>
      <c r="I24" s="29" t="s">
        <v>233</v>
      </c>
      <c r="J24" s="29" t="s">
        <v>65</v>
      </c>
      <c r="K24" s="29" t="s">
        <v>234</v>
      </c>
      <c r="L24" s="28" t="s">
        <v>155</v>
      </c>
      <c r="M24" s="29" t="s">
        <v>236</v>
      </c>
    </row>
    <row r="25" spans="1:15" x14ac:dyDescent="0.25">
      <c r="H25" s="24"/>
      <c r="I25" s="24"/>
      <c r="J25" s="24"/>
      <c r="K25" s="24"/>
    </row>
    <row r="26" spans="1:15" x14ac:dyDescent="0.25">
      <c r="H26" s="24"/>
      <c r="I26" s="24"/>
      <c r="J26" s="24"/>
      <c r="K26" s="24"/>
    </row>
    <row r="27" spans="1:15" x14ac:dyDescent="0.25">
      <c r="G27" t="s">
        <v>80</v>
      </c>
      <c r="H27" s="24" t="s">
        <v>156</v>
      </c>
      <c r="I27" s="24" t="s">
        <v>95</v>
      </c>
      <c r="J27" s="24" t="s">
        <v>95</v>
      </c>
      <c r="K27" s="24"/>
      <c r="L27" s="25" t="s">
        <v>157</v>
      </c>
      <c r="M27" s="24" t="s">
        <v>158</v>
      </c>
    </row>
    <row r="28" spans="1:15" x14ac:dyDescent="0.25">
      <c r="G28" t="s">
        <v>159</v>
      </c>
      <c r="H28" s="24" t="s">
        <v>156</v>
      </c>
      <c r="I28" s="24" t="s">
        <v>95</v>
      </c>
      <c r="J28" s="24"/>
      <c r="K28" s="24" t="s">
        <v>95</v>
      </c>
      <c r="L28" t="s">
        <v>160</v>
      </c>
    </row>
    <row r="29" spans="1:15" x14ac:dyDescent="0.25">
      <c r="G29" t="s">
        <v>84</v>
      </c>
      <c r="H29" s="24" t="s">
        <v>156</v>
      </c>
      <c r="I29" s="24" t="s">
        <v>95</v>
      </c>
      <c r="J29" s="24" t="s">
        <v>95</v>
      </c>
      <c r="K29" s="24" t="s">
        <v>95</v>
      </c>
      <c r="L29" t="s">
        <v>161</v>
      </c>
    </row>
    <row r="30" spans="1:15" ht="30" x14ac:dyDescent="0.25">
      <c r="G30" t="s">
        <v>162</v>
      </c>
      <c r="H30" s="24" t="s">
        <v>156</v>
      </c>
      <c r="I30" s="24" t="s">
        <v>95</v>
      </c>
      <c r="J30" s="24"/>
      <c r="K30" s="24" t="s">
        <v>95</v>
      </c>
      <c r="L30" s="26" t="s">
        <v>163</v>
      </c>
      <c r="M30" s="24" t="s">
        <v>158</v>
      </c>
    </row>
    <row r="31" spans="1:15" ht="30" x14ac:dyDescent="0.25">
      <c r="G31" t="s">
        <v>88</v>
      </c>
      <c r="H31" s="24" t="s">
        <v>156</v>
      </c>
      <c r="I31" s="24" t="s">
        <v>95</v>
      </c>
      <c r="J31" s="27" t="s">
        <v>95</v>
      </c>
      <c r="K31" s="27"/>
      <c r="L31" s="26" t="s">
        <v>164</v>
      </c>
    </row>
    <row r="32" spans="1:15" ht="30" x14ac:dyDescent="0.25">
      <c r="G32" t="s">
        <v>165</v>
      </c>
      <c r="H32" s="24" t="s">
        <v>156</v>
      </c>
      <c r="I32" s="24" t="s">
        <v>95</v>
      </c>
      <c r="J32" s="27"/>
      <c r="K32" s="24" t="s">
        <v>95</v>
      </c>
      <c r="L32" s="26" t="s">
        <v>166</v>
      </c>
    </row>
    <row r="33" spans="7:13" ht="30" x14ac:dyDescent="0.25">
      <c r="G33" t="s">
        <v>167</v>
      </c>
      <c r="H33" s="24" t="s">
        <v>168</v>
      </c>
      <c r="I33" s="24" t="s">
        <v>95</v>
      </c>
      <c r="J33" s="27"/>
      <c r="K33" s="24" t="s">
        <v>95</v>
      </c>
      <c r="L33" s="26" t="s">
        <v>169</v>
      </c>
      <c r="M33" s="24" t="s">
        <v>170</v>
      </c>
    </row>
    <row r="34" spans="7:13" x14ac:dyDescent="0.25">
      <c r="G34" t="s">
        <v>171</v>
      </c>
      <c r="H34" s="24" t="s">
        <v>168</v>
      </c>
      <c r="I34" s="24" t="s">
        <v>95</v>
      </c>
      <c r="J34" s="24"/>
      <c r="K34" s="24" t="s">
        <v>95</v>
      </c>
      <c r="L34" s="25" t="s">
        <v>157</v>
      </c>
      <c r="M34" s="24" t="s">
        <v>158</v>
      </c>
    </row>
    <row r="35" spans="7:13" x14ac:dyDescent="0.25">
      <c r="G35" t="s">
        <v>172</v>
      </c>
      <c r="H35" s="24" t="s">
        <v>156</v>
      </c>
      <c r="I35" s="24" t="s">
        <v>95</v>
      </c>
      <c r="J35" s="24" t="s">
        <v>95</v>
      </c>
      <c r="K35" s="24"/>
      <c r="L35" s="25" t="s">
        <v>157</v>
      </c>
    </row>
    <row r="36" spans="7:13" x14ac:dyDescent="0.25">
      <c r="G36" t="s">
        <v>92</v>
      </c>
      <c r="H36" s="24" t="s">
        <v>168</v>
      </c>
      <c r="I36" s="24" t="s">
        <v>95</v>
      </c>
      <c r="J36" s="24" t="s">
        <v>95</v>
      </c>
      <c r="K36" s="24" t="s">
        <v>95</v>
      </c>
      <c r="L36" t="s">
        <v>173</v>
      </c>
    </row>
    <row r="37" spans="7:13" x14ac:dyDescent="0.25">
      <c r="G37" t="s">
        <v>96</v>
      </c>
      <c r="H37" s="24" t="s">
        <v>156</v>
      </c>
      <c r="I37" s="24" t="s">
        <v>95</v>
      </c>
      <c r="J37" s="24" t="s">
        <v>95</v>
      </c>
      <c r="K37" s="24"/>
      <c r="L37" t="s">
        <v>174</v>
      </c>
    </row>
    <row r="38" spans="7:13" x14ac:dyDescent="0.25">
      <c r="G38" t="s">
        <v>175</v>
      </c>
      <c r="H38" s="24" t="s">
        <v>156</v>
      </c>
      <c r="I38" s="24" t="s">
        <v>95</v>
      </c>
      <c r="J38" s="24"/>
      <c r="K38" s="24" t="s">
        <v>95</v>
      </c>
      <c r="L38" t="s">
        <v>176</v>
      </c>
      <c r="M38" s="24" t="s">
        <v>158</v>
      </c>
    </row>
    <row r="39" spans="7:13" ht="30" x14ac:dyDescent="0.25">
      <c r="G39" t="s">
        <v>177</v>
      </c>
      <c r="H39" s="24" t="s">
        <v>156</v>
      </c>
      <c r="I39" s="24" t="s">
        <v>95</v>
      </c>
      <c r="J39" s="27"/>
      <c r="K39" s="27" t="s">
        <v>95</v>
      </c>
      <c r="L39" s="26" t="s">
        <v>163</v>
      </c>
      <c r="M39" s="27"/>
    </row>
    <row r="40" spans="7:13" x14ac:dyDescent="0.25">
      <c r="G40" t="s">
        <v>100</v>
      </c>
      <c r="H40" s="24" t="s">
        <v>168</v>
      </c>
      <c r="I40" s="24" t="s">
        <v>95</v>
      </c>
      <c r="J40" s="24" t="s">
        <v>178</v>
      </c>
      <c r="K40" s="24" t="s">
        <v>95</v>
      </c>
      <c r="L40" s="25" t="s">
        <v>157</v>
      </c>
      <c r="M40" s="24" t="s">
        <v>170</v>
      </c>
    </row>
    <row r="41" spans="7:13" ht="30" x14ac:dyDescent="0.25">
      <c r="G41" t="s">
        <v>104</v>
      </c>
      <c r="H41" s="24" t="s">
        <v>168</v>
      </c>
      <c r="I41" s="24" t="s">
        <v>95</v>
      </c>
      <c r="J41" s="27" t="s">
        <v>95</v>
      </c>
      <c r="K41" s="24" t="s">
        <v>95</v>
      </c>
      <c r="L41" s="26" t="s">
        <v>179</v>
      </c>
    </row>
    <row r="42" spans="7:13" ht="45" x14ac:dyDescent="0.25">
      <c r="G42" t="s">
        <v>180</v>
      </c>
      <c r="H42" s="24" t="s">
        <v>168</v>
      </c>
      <c r="I42" s="24" t="s">
        <v>95</v>
      </c>
      <c r="J42" s="27"/>
      <c r="K42" s="27" t="s">
        <v>95</v>
      </c>
      <c r="L42" s="26" t="s">
        <v>181</v>
      </c>
      <c r="M42" s="27"/>
    </row>
    <row r="43" spans="7:13" x14ac:dyDescent="0.25">
      <c r="G43" t="s">
        <v>182</v>
      </c>
      <c r="H43" s="24" t="s">
        <v>168</v>
      </c>
      <c r="I43" s="24" t="s">
        <v>95</v>
      </c>
      <c r="J43" s="24"/>
      <c r="K43" s="24"/>
      <c r="L43" t="s">
        <v>183</v>
      </c>
    </row>
    <row r="44" spans="7:13" x14ac:dyDescent="0.25">
      <c r="G44" t="s">
        <v>108</v>
      </c>
      <c r="H44" s="24" t="s">
        <v>168</v>
      </c>
      <c r="I44" s="24" t="s">
        <v>95</v>
      </c>
      <c r="J44" s="24" t="s">
        <v>95</v>
      </c>
      <c r="K44" s="24"/>
      <c r="L44" s="25" t="s">
        <v>157</v>
      </c>
    </row>
    <row r="45" spans="7:13" ht="30" x14ac:dyDescent="0.25">
      <c r="G45" t="s">
        <v>184</v>
      </c>
      <c r="H45" s="24" t="s">
        <v>168</v>
      </c>
      <c r="I45" s="24" t="s">
        <v>95</v>
      </c>
      <c r="J45" s="24"/>
      <c r="K45" s="24" t="s">
        <v>95</v>
      </c>
      <c r="L45" s="26" t="s">
        <v>185</v>
      </c>
      <c r="M45" s="24" t="s">
        <v>158</v>
      </c>
    </row>
    <row r="46" spans="7:13" ht="60" x14ac:dyDescent="0.25">
      <c r="G46" t="s">
        <v>186</v>
      </c>
      <c r="H46" s="24" t="s">
        <v>168</v>
      </c>
      <c r="I46" s="24" t="s">
        <v>95</v>
      </c>
      <c r="J46" s="27"/>
      <c r="K46" s="27" t="s">
        <v>95</v>
      </c>
      <c r="L46" s="26" t="s">
        <v>187</v>
      </c>
      <c r="M46" s="27"/>
    </row>
    <row r="47" spans="7:13" x14ac:dyDescent="0.25">
      <c r="G47" t="s">
        <v>188</v>
      </c>
      <c r="H47" s="24" t="s">
        <v>156</v>
      </c>
      <c r="I47" s="24" t="s">
        <v>95</v>
      </c>
      <c r="J47" s="24"/>
      <c r="K47" s="24" t="s">
        <v>95</v>
      </c>
      <c r="L47" s="25" t="s">
        <v>157</v>
      </c>
    </row>
    <row r="48" spans="7:13" x14ac:dyDescent="0.25">
      <c r="G48" t="s">
        <v>189</v>
      </c>
      <c r="H48" s="24" t="s">
        <v>156</v>
      </c>
      <c r="I48" s="24" t="s">
        <v>95</v>
      </c>
      <c r="J48" s="24"/>
      <c r="K48" s="24" t="s">
        <v>95</v>
      </c>
      <c r="L48" s="25" t="s">
        <v>157</v>
      </c>
    </row>
    <row r="49" spans="7:13" ht="45" x14ac:dyDescent="0.25">
      <c r="G49" t="s">
        <v>112</v>
      </c>
      <c r="H49" s="24" t="s">
        <v>156</v>
      </c>
      <c r="I49" s="24" t="s">
        <v>95</v>
      </c>
      <c r="J49" s="27" t="s">
        <v>95</v>
      </c>
      <c r="K49" s="27" t="s">
        <v>95</v>
      </c>
      <c r="L49" s="26" t="s">
        <v>190</v>
      </c>
      <c r="M49" s="27" t="s">
        <v>170</v>
      </c>
    </row>
    <row r="50" spans="7:13" ht="30" x14ac:dyDescent="0.25">
      <c r="G50" t="s">
        <v>191</v>
      </c>
      <c r="H50" s="24" t="s">
        <v>156</v>
      </c>
      <c r="I50" s="24" t="s">
        <v>95</v>
      </c>
      <c r="J50" s="27"/>
      <c r="K50" s="24" t="s">
        <v>95</v>
      </c>
      <c r="L50" s="26" t="s">
        <v>192</v>
      </c>
    </row>
    <row r="51" spans="7:13" x14ac:dyDescent="0.25">
      <c r="G51" t="s">
        <v>115</v>
      </c>
      <c r="H51" s="24" t="s">
        <v>156</v>
      </c>
      <c r="I51" s="24" t="s">
        <v>95</v>
      </c>
      <c r="J51" s="24" t="s">
        <v>95</v>
      </c>
      <c r="K51" s="24"/>
      <c r="L51" s="25" t="s">
        <v>157</v>
      </c>
      <c r="M51" s="24" t="s">
        <v>158</v>
      </c>
    </row>
    <row r="52" spans="7:13" x14ac:dyDescent="0.25">
      <c r="G52" t="s">
        <v>193</v>
      </c>
      <c r="H52" s="24" t="s">
        <v>156</v>
      </c>
      <c r="I52" s="24" t="s">
        <v>95</v>
      </c>
      <c r="J52" s="24"/>
      <c r="K52" s="24"/>
      <c r="L52" s="25" t="s">
        <v>157</v>
      </c>
    </row>
    <row r="53" spans="7:13" x14ac:dyDescent="0.25">
      <c r="G53" t="s">
        <v>194</v>
      </c>
      <c r="H53" s="24" t="s">
        <v>156</v>
      </c>
      <c r="I53" s="24" t="s">
        <v>95</v>
      </c>
      <c r="J53" s="24"/>
      <c r="K53" s="24"/>
      <c r="L53" t="s">
        <v>160</v>
      </c>
    </row>
    <row r="54" spans="7:13" ht="30" x14ac:dyDescent="0.25">
      <c r="G54" t="s">
        <v>195</v>
      </c>
      <c r="H54" s="24" t="s">
        <v>156</v>
      </c>
      <c r="I54" s="24" t="s">
        <v>95</v>
      </c>
      <c r="J54" s="27"/>
      <c r="K54" s="27" t="s">
        <v>95</v>
      </c>
      <c r="L54" s="26" t="s">
        <v>163</v>
      </c>
      <c r="M54" s="27" t="s">
        <v>170</v>
      </c>
    </row>
    <row r="55" spans="7:13" ht="105" x14ac:dyDescent="0.25">
      <c r="G55" t="s">
        <v>118</v>
      </c>
      <c r="H55" s="24" t="s">
        <v>156</v>
      </c>
      <c r="I55" s="24" t="s">
        <v>95</v>
      </c>
      <c r="J55" s="27" t="s">
        <v>95</v>
      </c>
      <c r="K55" s="27" t="s">
        <v>95</v>
      </c>
      <c r="L55" s="26" t="s">
        <v>196</v>
      </c>
      <c r="M55" s="27"/>
    </row>
    <row r="56" spans="7:13" x14ac:dyDescent="0.25">
      <c r="G56" t="s">
        <v>197</v>
      </c>
      <c r="H56" s="24" t="s">
        <v>156</v>
      </c>
      <c r="I56" s="24" t="s">
        <v>95</v>
      </c>
      <c r="J56" s="24"/>
      <c r="K56" s="24"/>
      <c r="L56" s="25" t="s">
        <v>157</v>
      </c>
      <c r="M56" s="24" t="s">
        <v>170</v>
      </c>
    </row>
    <row r="57" spans="7:13" ht="30" x14ac:dyDescent="0.25">
      <c r="G57" t="s">
        <v>122</v>
      </c>
      <c r="H57" s="24" t="s">
        <v>168</v>
      </c>
      <c r="I57" s="24" t="s">
        <v>95</v>
      </c>
      <c r="J57" s="27" t="s">
        <v>95</v>
      </c>
      <c r="K57" s="27"/>
      <c r="L57" s="26" t="s">
        <v>198</v>
      </c>
      <c r="M57" s="27" t="s">
        <v>170</v>
      </c>
    </row>
    <row r="58" spans="7:13" x14ac:dyDescent="0.25">
      <c r="G58" t="s">
        <v>199</v>
      </c>
      <c r="H58" s="24" t="s">
        <v>156</v>
      </c>
      <c r="I58" s="24" t="s">
        <v>95</v>
      </c>
      <c r="J58" s="24"/>
      <c r="K58" s="24"/>
      <c r="L58" t="s">
        <v>200</v>
      </c>
      <c r="M58" s="24" t="s">
        <v>158</v>
      </c>
    </row>
    <row r="59" spans="7:13" ht="45" x14ac:dyDescent="0.25">
      <c r="G59" t="s">
        <v>201</v>
      </c>
      <c r="H59" s="24" t="s">
        <v>168</v>
      </c>
      <c r="I59" s="24" t="s">
        <v>95</v>
      </c>
      <c r="J59" s="27"/>
      <c r="K59" s="27"/>
      <c r="L59" s="26" t="s">
        <v>202</v>
      </c>
      <c r="M59" s="27"/>
    </row>
    <row r="60" spans="7:13" ht="60" x14ac:dyDescent="0.25">
      <c r="G60" t="s">
        <v>125</v>
      </c>
      <c r="H60" s="24" t="s">
        <v>156</v>
      </c>
      <c r="I60" s="24" t="s">
        <v>95</v>
      </c>
      <c r="J60" s="27" t="s">
        <v>95</v>
      </c>
      <c r="K60" s="27" t="s">
        <v>95</v>
      </c>
      <c r="L60" s="26" t="s">
        <v>203</v>
      </c>
      <c r="M60" s="27"/>
    </row>
    <row r="61" spans="7:13" ht="45" x14ac:dyDescent="0.25">
      <c r="G61" t="s">
        <v>204</v>
      </c>
      <c r="H61" s="24" t="s">
        <v>168</v>
      </c>
      <c r="I61" s="24" t="s">
        <v>95</v>
      </c>
      <c r="J61" s="27"/>
      <c r="K61" s="27" t="s">
        <v>95</v>
      </c>
      <c r="L61" s="26" t="s">
        <v>205</v>
      </c>
      <c r="M61" s="27" t="s">
        <v>170</v>
      </c>
    </row>
    <row r="62" spans="7:13" x14ac:dyDescent="0.25">
      <c r="G62" t="s">
        <v>129</v>
      </c>
      <c r="H62" s="24" t="s">
        <v>168</v>
      </c>
      <c r="I62" s="24" t="s">
        <v>95</v>
      </c>
      <c r="J62" s="24" t="s">
        <v>95</v>
      </c>
      <c r="K62" s="24"/>
      <c r="L62" s="25" t="s">
        <v>157</v>
      </c>
    </row>
    <row r="63" spans="7:13" ht="60" x14ac:dyDescent="0.25">
      <c r="G63" t="s">
        <v>206</v>
      </c>
      <c r="H63" s="24" t="s">
        <v>156</v>
      </c>
      <c r="I63" s="24" t="s">
        <v>95</v>
      </c>
      <c r="J63" s="27"/>
      <c r="K63" s="27"/>
      <c r="L63" s="26" t="s">
        <v>207</v>
      </c>
      <c r="M63" s="27"/>
    </row>
    <row r="64" spans="7:13" ht="30" x14ac:dyDescent="0.25">
      <c r="G64" t="s">
        <v>133</v>
      </c>
      <c r="H64" s="24" t="s">
        <v>156</v>
      </c>
      <c r="I64" s="24" t="s">
        <v>95</v>
      </c>
      <c r="J64" s="27"/>
      <c r="K64" s="24" t="s">
        <v>95</v>
      </c>
      <c r="L64" s="26" t="s">
        <v>208</v>
      </c>
    </row>
    <row r="65" spans="7:13" ht="30" x14ac:dyDescent="0.25">
      <c r="G65" t="s">
        <v>209</v>
      </c>
      <c r="H65" s="24" t="s">
        <v>168</v>
      </c>
      <c r="I65" s="24" t="s">
        <v>95</v>
      </c>
      <c r="J65" s="27"/>
      <c r="K65" s="24"/>
      <c r="L65" s="26" t="s">
        <v>210</v>
      </c>
    </row>
    <row r="66" spans="7:13" x14ac:dyDescent="0.25">
      <c r="G66" t="s">
        <v>136</v>
      </c>
      <c r="H66" s="24" t="s">
        <v>156</v>
      </c>
      <c r="I66" s="24" t="s">
        <v>95</v>
      </c>
      <c r="J66" s="24" t="s">
        <v>178</v>
      </c>
      <c r="K66" s="24"/>
      <c r="L66" s="25" t="s">
        <v>157</v>
      </c>
    </row>
    <row r="67" spans="7:13" ht="30" x14ac:dyDescent="0.25">
      <c r="G67" t="s">
        <v>141</v>
      </c>
      <c r="H67" s="24" t="s">
        <v>168</v>
      </c>
      <c r="I67" s="24" t="s">
        <v>95</v>
      </c>
      <c r="J67" s="27" t="s">
        <v>95</v>
      </c>
      <c r="K67" s="27"/>
      <c r="L67" s="26" t="s">
        <v>211</v>
      </c>
      <c r="M67" s="27" t="s">
        <v>158</v>
      </c>
    </row>
    <row r="68" spans="7:13" ht="45" x14ac:dyDescent="0.25">
      <c r="G68" t="s">
        <v>212</v>
      </c>
      <c r="H68" s="24" t="s">
        <v>156</v>
      </c>
      <c r="I68" s="24" t="s">
        <v>95</v>
      </c>
      <c r="J68" s="27"/>
      <c r="K68" s="27"/>
      <c r="L68" s="26" t="s">
        <v>213</v>
      </c>
      <c r="M68" s="27"/>
    </row>
    <row r="69" spans="7:13" x14ac:dyDescent="0.25">
      <c r="G69" t="s">
        <v>145</v>
      </c>
      <c r="H69" s="24" t="s">
        <v>156</v>
      </c>
      <c r="I69" s="24" t="s">
        <v>95</v>
      </c>
      <c r="J69" s="24" t="s">
        <v>95</v>
      </c>
      <c r="K69" s="24" t="s">
        <v>95</v>
      </c>
      <c r="L69" s="25" t="s">
        <v>157</v>
      </c>
    </row>
    <row r="70" spans="7:13" ht="45" x14ac:dyDescent="0.25">
      <c r="G70" t="s">
        <v>214</v>
      </c>
      <c r="H70" s="24" t="s">
        <v>156</v>
      </c>
      <c r="I70" s="24" t="s">
        <v>95</v>
      </c>
      <c r="J70" s="27"/>
      <c r="K70" s="27"/>
      <c r="L70" s="26" t="s">
        <v>215</v>
      </c>
      <c r="M70" s="27" t="s">
        <v>170</v>
      </c>
    </row>
    <row r="71" spans="7:13" ht="30" x14ac:dyDescent="0.25">
      <c r="G71" t="s">
        <v>216</v>
      </c>
      <c r="H71" s="24" t="s">
        <v>156</v>
      </c>
      <c r="I71" s="24" t="s">
        <v>95</v>
      </c>
      <c r="J71" s="27"/>
      <c r="K71" s="24" t="s">
        <v>95</v>
      </c>
      <c r="L71" s="26" t="s">
        <v>217</v>
      </c>
    </row>
    <row r="72" spans="7:13" ht="60" x14ac:dyDescent="0.25">
      <c r="G72" t="s">
        <v>218</v>
      </c>
      <c r="H72" s="24" t="s">
        <v>168</v>
      </c>
      <c r="I72" s="24" t="s">
        <v>95</v>
      </c>
      <c r="J72" s="27"/>
      <c r="K72" s="27"/>
      <c r="L72" s="26" t="s">
        <v>219</v>
      </c>
      <c r="M72" s="27" t="s">
        <v>170</v>
      </c>
    </row>
    <row r="73" spans="7:13" x14ac:dyDescent="0.25">
      <c r="G73" t="s">
        <v>220</v>
      </c>
      <c r="H73" s="24" t="s">
        <v>156</v>
      </c>
      <c r="I73" s="24" t="s">
        <v>95</v>
      </c>
      <c r="J73" s="24"/>
      <c r="K73" s="24"/>
      <c r="L73" s="25" t="s">
        <v>157</v>
      </c>
    </row>
    <row r="74" spans="7:13" x14ac:dyDescent="0.25">
      <c r="G74" t="s">
        <v>221</v>
      </c>
      <c r="H74" s="24" t="s">
        <v>156</v>
      </c>
      <c r="I74" s="24" t="s">
        <v>95</v>
      </c>
      <c r="J74" s="24"/>
      <c r="K74" s="24" t="s">
        <v>95</v>
      </c>
      <c r="L74" t="s">
        <v>160</v>
      </c>
    </row>
    <row r="75" spans="7:13" x14ac:dyDescent="0.25">
      <c r="G75" t="s">
        <v>222</v>
      </c>
      <c r="H75" s="24" t="s">
        <v>156</v>
      </c>
      <c r="I75" s="24" t="s">
        <v>95</v>
      </c>
      <c r="J75" s="24"/>
      <c r="K75" s="24" t="s">
        <v>95</v>
      </c>
      <c r="L75" s="25" t="s">
        <v>157</v>
      </c>
      <c r="M75" s="24" t="s">
        <v>158</v>
      </c>
    </row>
    <row r="76" spans="7:13" ht="30" x14ac:dyDescent="0.25">
      <c r="G76" t="s">
        <v>223</v>
      </c>
      <c r="H76" s="24" t="s">
        <v>168</v>
      </c>
      <c r="I76" s="24" t="s">
        <v>95</v>
      </c>
      <c r="J76" s="27"/>
      <c r="K76" s="27" t="s">
        <v>95</v>
      </c>
      <c r="L76" s="26" t="s">
        <v>224</v>
      </c>
      <c r="M76" s="24" t="s">
        <v>170</v>
      </c>
    </row>
    <row r="77" spans="7:13" x14ac:dyDescent="0.25">
      <c r="G77" t="s">
        <v>225</v>
      </c>
      <c r="H77" s="24" t="s">
        <v>156</v>
      </c>
      <c r="I77" s="24" t="s">
        <v>95</v>
      </c>
      <c r="J77" s="24"/>
      <c r="K77" s="24" t="s">
        <v>95</v>
      </c>
      <c r="L77" s="25" t="s">
        <v>157</v>
      </c>
      <c r="M77" s="24" t="s">
        <v>158</v>
      </c>
    </row>
    <row r="78" spans="7:13" x14ac:dyDescent="0.25">
      <c r="I78" s="24"/>
      <c r="J78" s="24"/>
      <c r="K78" s="24"/>
    </row>
    <row r="79" spans="7:13" x14ac:dyDescent="0.25">
      <c r="I79" s="24"/>
      <c r="J79" s="24"/>
      <c r="K79" s="24"/>
    </row>
    <row r="80" spans="7:13" x14ac:dyDescent="0.25">
      <c r="I80" s="24"/>
      <c r="J80" s="24"/>
      <c r="K80" s="24"/>
    </row>
    <row r="81" spans="9:12" x14ac:dyDescent="0.25">
      <c r="I81" s="24"/>
      <c r="J81" s="24"/>
      <c r="K81" s="24"/>
    </row>
    <row r="82" spans="9:12" ht="45" x14ac:dyDescent="0.25">
      <c r="I82" s="24"/>
      <c r="J82" s="27" t="s">
        <v>227</v>
      </c>
      <c r="K82" s="27" t="s">
        <v>228</v>
      </c>
      <c r="L82" s="26" t="s">
        <v>226</v>
      </c>
    </row>
    <row r="83" spans="9:12" ht="45" x14ac:dyDescent="0.25">
      <c r="I83" s="24"/>
      <c r="J83" s="24"/>
      <c r="K83" s="24"/>
      <c r="L83" s="26" t="s">
        <v>229</v>
      </c>
    </row>
    <row r="84" spans="9:12" ht="30.75" x14ac:dyDescent="0.25">
      <c r="I84" s="24"/>
      <c r="J84" s="24"/>
      <c r="K84" s="24"/>
      <c r="L84" s="26" t="s">
        <v>230</v>
      </c>
    </row>
    <row r="85" spans="9:12" x14ac:dyDescent="0.25">
      <c r="K85" s="24"/>
      <c r="L85" s="26"/>
    </row>
    <row r="86" spans="9:12" ht="30" x14ac:dyDescent="0.25">
      <c r="K86" s="24"/>
      <c r="L86" s="26" t="s">
        <v>231</v>
      </c>
    </row>
  </sheetData>
  <hyperlinks>
    <hyperlink ref="J2" r:id="rId1"/>
    <hyperlink ref="J3" r:id="rId2"/>
    <hyperlink ref="J4" r:id="rId3"/>
    <hyperlink ref="J5" r:id="rId4"/>
    <hyperlink ref="J6" r:id="rId5"/>
    <hyperlink ref="J7" r:id="rId6"/>
    <hyperlink ref="J8" r:id="rId7"/>
    <hyperlink ref="J9" r:id="rId8"/>
    <hyperlink ref="J10" r:id="rId9"/>
    <hyperlink ref="J11" r:id="rId10"/>
    <hyperlink ref="J12" r:id="rId11"/>
    <hyperlink ref="J13" r:id="rId12"/>
    <hyperlink ref="J14" r:id="rId13"/>
    <hyperlink ref="J15" r:id="rId14"/>
    <hyperlink ref="J16" r:id="rId15"/>
    <hyperlink ref="J17" r:id="rId16"/>
    <hyperlink ref="J18" r:id="rId17"/>
    <hyperlink ref="J19" r:id="rId18"/>
    <hyperlink ref="J20" r:id="rId19"/>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Tape Info</vt:lpstr>
      <vt:lpstr>HHF Information</vt:lpstr>
    </vt:vector>
  </TitlesOfParts>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Charles Mangan</dc:creator>
  <cp:lastModifiedBy>Melissa J. Newkirk</cp:lastModifiedBy>
  <cp:revision/>
  <cp:lastPrinted>2016-03-07T13:48:39Z</cp:lastPrinted>
  <dcterms:created xsi:type="dcterms:W3CDTF">2016-02-01T20:42:58Z</dcterms:created>
  <dcterms:modified xsi:type="dcterms:W3CDTF">2016-03-07T13:52:38Z</dcterms:modified>
</cp:coreProperties>
</file>