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 activeTab="1"/>
  </bookViews>
  <sheets>
    <sheet name="Data Input" sheetId="1" r:id="rId1"/>
    <sheet name="Investing" sheetId="11" r:id="rId2"/>
    <sheet name="360 IRA Input" sheetId="6" r:id="rId3"/>
    <sheet name="Chart" sheetId="7" r:id="rId4"/>
    <sheet name="Full Am" sheetId="9" r:id="rId5"/>
    <sheet name="Purchase Am" sheetId="8" r:id="rId6"/>
    <sheet name="Resale Am" sheetId="12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B4" i="12" l="1"/>
  <c r="B5" i="12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4" i="8"/>
  <c r="B6" i="12" l="1"/>
  <c r="B7" i="12" s="1"/>
  <c r="A5" i="12"/>
  <c r="A7" i="12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258" i="9"/>
  <c r="C259" i="9"/>
  <c r="C260" i="9"/>
  <c r="C261" i="9"/>
  <c r="C262" i="9"/>
  <c r="C263" i="9"/>
  <c r="C264" i="9"/>
  <c r="C265" i="9"/>
  <c r="C266" i="9"/>
  <c r="C267" i="9"/>
  <c r="C268" i="9"/>
  <c r="C269" i="9"/>
  <c r="C270" i="9"/>
  <c r="C271" i="9"/>
  <c r="C272" i="9"/>
  <c r="C273" i="9"/>
  <c r="C274" i="9"/>
  <c r="C275" i="9"/>
  <c r="C276" i="9"/>
  <c r="C277" i="9"/>
  <c r="C278" i="9"/>
  <c r="C279" i="9"/>
  <c r="C280" i="9"/>
  <c r="C281" i="9"/>
  <c r="C282" i="9"/>
  <c r="C283" i="9"/>
  <c r="C284" i="9"/>
  <c r="C285" i="9"/>
  <c r="C286" i="9"/>
  <c r="C287" i="9"/>
  <c r="C288" i="9"/>
  <c r="C289" i="9"/>
  <c r="C290" i="9"/>
  <c r="C291" i="9"/>
  <c r="C292" i="9"/>
  <c r="C293" i="9"/>
  <c r="C294" i="9"/>
  <c r="C295" i="9"/>
  <c r="C296" i="9"/>
  <c r="C297" i="9"/>
  <c r="C298" i="9"/>
  <c r="C299" i="9"/>
  <c r="C300" i="9"/>
  <c r="C301" i="9"/>
  <c r="C302" i="9"/>
  <c r="C303" i="9"/>
  <c r="C304" i="9"/>
  <c r="C305" i="9"/>
  <c r="C306" i="9"/>
  <c r="C307" i="9"/>
  <c r="C308" i="9"/>
  <c r="C309" i="9"/>
  <c r="C310" i="9"/>
  <c r="C311" i="9"/>
  <c r="C312" i="9"/>
  <c r="C313" i="9"/>
  <c r="C314" i="9"/>
  <c r="C315" i="9"/>
  <c r="C316" i="9"/>
  <c r="C317" i="9"/>
  <c r="C318" i="9"/>
  <c r="C319" i="9"/>
  <c r="C320" i="9"/>
  <c r="C321" i="9"/>
  <c r="C322" i="9"/>
  <c r="C323" i="9"/>
  <c r="C324" i="9"/>
  <c r="C325" i="9"/>
  <c r="C326" i="9"/>
  <c r="C327" i="9"/>
  <c r="C328" i="9"/>
  <c r="C329" i="9"/>
  <c r="C330" i="9"/>
  <c r="C331" i="9"/>
  <c r="C332" i="9"/>
  <c r="C333" i="9"/>
  <c r="C334" i="9"/>
  <c r="C335" i="9"/>
  <c r="C336" i="9"/>
  <c r="C337" i="9"/>
  <c r="C338" i="9"/>
  <c r="C339" i="9"/>
  <c r="C340" i="9"/>
  <c r="C341" i="9"/>
  <c r="C342" i="9"/>
  <c r="C343" i="9"/>
  <c r="C344" i="9"/>
  <c r="C345" i="9"/>
  <c r="C346" i="9"/>
  <c r="C347" i="9"/>
  <c r="C348" i="9"/>
  <c r="C349" i="9"/>
  <c r="C350" i="9"/>
  <c r="C351" i="9"/>
  <c r="C352" i="9"/>
  <c r="C353" i="9"/>
  <c r="C354" i="9"/>
  <c r="C355" i="9"/>
  <c r="C356" i="9"/>
  <c r="C357" i="9"/>
  <c r="C358" i="9"/>
  <c r="C359" i="9"/>
  <c r="C360" i="9"/>
  <c r="C361" i="9"/>
  <c r="C362" i="9"/>
  <c r="C363" i="9"/>
  <c r="C364" i="9"/>
  <c r="C4" i="9"/>
  <c r="F4" i="9"/>
  <c r="J18" i="11"/>
  <c r="J16" i="11"/>
  <c r="H16" i="11"/>
  <c r="G11" i="11"/>
  <c r="D5" i="1"/>
  <c r="G5" i="1"/>
  <c r="H5" i="1"/>
  <c r="H8" i="1" s="1"/>
  <c r="D13" i="1" s="1"/>
  <c r="I5" i="1"/>
  <c r="I8" i="1"/>
  <c r="D9" i="1"/>
  <c r="I6" i="1" s="1"/>
  <c r="I7" i="1" s="1"/>
  <c r="D10" i="1" s="1"/>
  <c r="G7" i="1" s="1"/>
  <c r="D6" i="1"/>
  <c r="G6" i="1"/>
  <c r="D7" i="1"/>
  <c r="D8" i="1"/>
  <c r="H9" i="1"/>
  <c r="I9" i="1"/>
  <c r="D11" i="1"/>
  <c r="F14" i="1"/>
  <c r="F13" i="1" s="1"/>
  <c r="D4" i="11"/>
  <c r="D11" i="11"/>
  <c r="C13" i="11"/>
  <c r="B11" i="11" s="1"/>
  <c r="F4" i="12" s="1"/>
  <c r="E16" i="11"/>
  <c r="E17" i="11"/>
  <c r="H17" i="11" s="1"/>
  <c r="G17" i="11" s="1"/>
  <c r="E18" i="11"/>
  <c r="H18" i="11" s="1"/>
  <c r="B4" i="8"/>
  <c r="C4" i="6"/>
  <c r="C5" i="6"/>
  <c r="B4" i="9" s="1"/>
  <c r="C6" i="6"/>
  <c r="C7" i="6"/>
  <c r="F4" i="8" l="1"/>
  <c r="E364" i="8" s="1"/>
  <c r="D12" i="1"/>
  <c r="H6" i="1" s="1"/>
  <c r="A6" i="12"/>
  <c r="B8" i="12"/>
  <c r="D364" i="9"/>
  <c r="E364" i="9"/>
  <c r="B5" i="8"/>
  <c r="J17" i="11"/>
  <c r="G18" i="11"/>
  <c r="F11" i="11"/>
  <c r="C14" i="6"/>
  <c r="G9" i="1"/>
  <c r="D14" i="1" s="1"/>
  <c r="H7" i="1"/>
  <c r="E11" i="11"/>
  <c r="G16" i="11"/>
  <c r="G8" i="1"/>
  <c r="G13" i="1"/>
  <c r="B5" i="9"/>
  <c r="D364" i="8" l="1"/>
  <c r="E4" i="8"/>
  <c r="C363" i="12"/>
  <c r="C361" i="12"/>
  <c r="C359" i="12"/>
  <c r="C357" i="12"/>
  <c r="C355" i="12"/>
  <c r="C353" i="12"/>
  <c r="C351" i="12"/>
  <c r="C349" i="12"/>
  <c r="C347" i="12"/>
  <c r="C345" i="12"/>
  <c r="C343" i="12"/>
  <c r="C341" i="12"/>
  <c r="C339" i="12"/>
  <c r="C337" i="12"/>
  <c r="C335" i="12"/>
  <c r="C333" i="12"/>
  <c r="C331" i="12"/>
  <c r="C329" i="12"/>
  <c r="C327" i="12"/>
  <c r="C325" i="12"/>
  <c r="C323" i="12"/>
  <c r="C321" i="12"/>
  <c r="C319" i="12"/>
  <c r="C317" i="12"/>
  <c r="C315" i="12"/>
  <c r="C313" i="12"/>
  <c r="C311" i="12"/>
  <c r="C309" i="12"/>
  <c r="C307" i="12"/>
  <c r="C305" i="12"/>
  <c r="C303" i="12"/>
  <c r="C301" i="12"/>
  <c r="C299" i="12"/>
  <c r="C297" i="12"/>
  <c r="C295" i="12"/>
  <c r="C293" i="12"/>
  <c r="C291" i="12"/>
  <c r="C289" i="12"/>
  <c r="C287" i="12"/>
  <c r="C285" i="12"/>
  <c r="C283" i="12"/>
  <c r="C281" i="12"/>
  <c r="C279" i="12"/>
  <c r="C277" i="12"/>
  <c r="C275" i="12"/>
  <c r="C273" i="12"/>
  <c r="C271" i="12"/>
  <c r="C269" i="12"/>
  <c r="C267" i="12"/>
  <c r="C265" i="12"/>
  <c r="C263" i="12"/>
  <c r="C261" i="12"/>
  <c r="C259" i="12"/>
  <c r="C257" i="12"/>
  <c r="C255" i="12"/>
  <c r="C253" i="12"/>
  <c r="C251" i="12"/>
  <c r="C249" i="12"/>
  <c r="C247" i="12"/>
  <c r="C245" i="12"/>
  <c r="C243" i="12"/>
  <c r="C241" i="12"/>
  <c r="C239" i="12"/>
  <c r="C237" i="12"/>
  <c r="C235" i="12"/>
  <c r="C233" i="12"/>
  <c r="C231" i="12"/>
  <c r="C229" i="12"/>
  <c r="C227" i="12"/>
  <c r="C225" i="12"/>
  <c r="C223" i="12"/>
  <c r="C221" i="12"/>
  <c r="C219" i="12"/>
  <c r="C217" i="12"/>
  <c r="C215" i="12"/>
  <c r="C213" i="12"/>
  <c r="C211" i="12"/>
  <c r="C209" i="12"/>
  <c r="C207" i="12"/>
  <c r="C205" i="12"/>
  <c r="C203" i="12"/>
  <c r="C201" i="12"/>
  <c r="C199" i="12"/>
  <c r="C197" i="12"/>
  <c r="C364" i="12"/>
  <c r="C362" i="12"/>
  <c r="C360" i="12"/>
  <c r="C358" i="12"/>
  <c r="C356" i="12"/>
  <c r="C354" i="12"/>
  <c r="C352" i="12"/>
  <c r="C350" i="12"/>
  <c r="C348" i="12"/>
  <c r="C346" i="12"/>
  <c r="C344" i="12"/>
  <c r="C342" i="12"/>
  <c r="C340" i="12"/>
  <c r="C338" i="12"/>
  <c r="C336" i="12"/>
  <c r="C334" i="12"/>
  <c r="C332" i="12"/>
  <c r="C330" i="12"/>
  <c r="C328" i="12"/>
  <c r="C326" i="12"/>
  <c r="C324" i="12"/>
  <c r="C322" i="12"/>
  <c r="C320" i="12"/>
  <c r="C318" i="12"/>
  <c r="C316" i="12"/>
  <c r="C314" i="12"/>
  <c r="C312" i="12"/>
  <c r="C310" i="12"/>
  <c r="C308" i="12"/>
  <c r="C306" i="12"/>
  <c r="C304" i="12"/>
  <c r="C302" i="12"/>
  <c r="C300" i="12"/>
  <c r="C298" i="12"/>
  <c r="C296" i="12"/>
  <c r="C294" i="12"/>
  <c r="C292" i="12"/>
  <c r="C290" i="12"/>
  <c r="C288" i="12"/>
  <c r="C286" i="12"/>
  <c r="C284" i="12"/>
  <c r="C282" i="12"/>
  <c r="C280" i="12"/>
  <c r="C278" i="12"/>
  <c r="C276" i="12"/>
  <c r="C274" i="12"/>
  <c r="C272" i="12"/>
  <c r="C270" i="12"/>
  <c r="C268" i="12"/>
  <c r="C266" i="12"/>
  <c r="C264" i="12"/>
  <c r="C262" i="12"/>
  <c r="C260" i="12"/>
  <c r="C258" i="12"/>
  <c r="C256" i="12"/>
  <c r="C254" i="12"/>
  <c r="C252" i="12"/>
  <c r="C250" i="12"/>
  <c r="C248" i="12"/>
  <c r="C246" i="12"/>
  <c r="C244" i="12"/>
  <c r="C242" i="12"/>
  <c r="C240" i="12"/>
  <c r="C238" i="12"/>
  <c r="C236" i="12"/>
  <c r="C234" i="12"/>
  <c r="C232" i="12"/>
  <c r="C230" i="12"/>
  <c r="C228" i="12"/>
  <c r="C226" i="12"/>
  <c r="C224" i="12"/>
  <c r="C222" i="12"/>
  <c r="C220" i="12"/>
  <c r="C218" i="12"/>
  <c r="C216" i="12"/>
  <c r="C214" i="12"/>
  <c r="C212" i="12"/>
  <c r="C210" i="12"/>
  <c r="C208" i="12"/>
  <c r="C206" i="12"/>
  <c r="C204" i="12"/>
  <c r="C202" i="12"/>
  <c r="C200" i="12"/>
  <c r="C198" i="12"/>
  <c r="C196" i="12"/>
  <c r="C194" i="12"/>
  <c r="C192" i="12"/>
  <c r="C190" i="12"/>
  <c r="C188" i="12"/>
  <c r="C186" i="12"/>
  <c r="C184" i="12"/>
  <c r="C182" i="12"/>
  <c r="C180" i="12"/>
  <c r="C178" i="12"/>
  <c r="C176" i="12"/>
  <c r="C174" i="12"/>
  <c r="C172" i="12"/>
  <c r="C170" i="12"/>
  <c r="C168" i="12"/>
  <c r="C166" i="12"/>
  <c r="C164" i="12"/>
  <c r="C162" i="12"/>
  <c r="C160" i="12"/>
  <c r="C158" i="12"/>
  <c r="C156" i="12"/>
  <c r="C154" i="12"/>
  <c r="C152" i="12"/>
  <c r="C150" i="12"/>
  <c r="C148" i="12"/>
  <c r="C146" i="12"/>
  <c r="C144" i="12"/>
  <c r="C142" i="12"/>
  <c r="C140" i="12"/>
  <c r="C138" i="12"/>
  <c r="C136" i="12"/>
  <c r="C134" i="12"/>
  <c r="C132" i="12"/>
  <c r="C130" i="12"/>
  <c r="C128" i="12"/>
  <c r="C126" i="12"/>
  <c r="C124" i="12"/>
  <c r="C122" i="12"/>
  <c r="C120" i="12"/>
  <c r="C118" i="12"/>
  <c r="C116" i="12"/>
  <c r="C114" i="12"/>
  <c r="C112" i="12"/>
  <c r="C110" i="12"/>
  <c r="C108" i="12"/>
  <c r="C106" i="12"/>
  <c r="C104" i="12"/>
  <c r="C102" i="12"/>
  <c r="C100" i="12"/>
  <c r="C98" i="12"/>
  <c r="C96" i="12"/>
  <c r="C94" i="12"/>
  <c r="C92" i="12"/>
  <c r="C90" i="12"/>
  <c r="C88" i="12"/>
  <c r="C86" i="12"/>
  <c r="C84" i="12"/>
  <c r="C82" i="12"/>
  <c r="C80" i="12"/>
  <c r="C78" i="12"/>
  <c r="C76" i="12"/>
  <c r="C74" i="12"/>
  <c r="C72" i="12"/>
  <c r="C70" i="12"/>
  <c r="C68" i="12"/>
  <c r="C66" i="12"/>
  <c r="C64" i="12"/>
  <c r="C62" i="12"/>
  <c r="C60" i="12"/>
  <c r="C58" i="12"/>
  <c r="C56" i="12"/>
  <c r="C54" i="12"/>
  <c r="C52" i="12"/>
  <c r="C50" i="12"/>
  <c r="C48" i="12"/>
  <c r="C46" i="12"/>
  <c r="C44" i="12"/>
  <c r="C42" i="12"/>
  <c r="C40" i="12"/>
  <c r="C38" i="12"/>
  <c r="C36" i="12"/>
  <c r="C34" i="12"/>
  <c r="C32" i="12"/>
  <c r="C30" i="12"/>
  <c r="C28" i="12"/>
  <c r="C195" i="12"/>
  <c r="C193" i="12"/>
  <c r="C191" i="12"/>
  <c r="C189" i="12"/>
  <c r="C187" i="12"/>
  <c r="C185" i="12"/>
  <c r="C183" i="12"/>
  <c r="C181" i="12"/>
  <c r="C179" i="12"/>
  <c r="C177" i="12"/>
  <c r="C175" i="12"/>
  <c r="C173" i="12"/>
  <c r="C171" i="12"/>
  <c r="C169" i="12"/>
  <c r="C167" i="12"/>
  <c r="C165" i="12"/>
  <c r="C163" i="12"/>
  <c r="C161" i="12"/>
  <c r="C159" i="12"/>
  <c r="C157" i="12"/>
  <c r="C155" i="12"/>
  <c r="C153" i="12"/>
  <c r="C151" i="12"/>
  <c r="C149" i="12"/>
  <c r="C147" i="12"/>
  <c r="C145" i="12"/>
  <c r="C143" i="12"/>
  <c r="C141" i="12"/>
  <c r="C139" i="12"/>
  <c r="C137" i="12"/>
  <c r="C135" i="12"/>
  <c r="C133" i="12"/>
  <c r="C131" i="12"/>
  <c r="C129" i="12"/>
  <c r="C127" i="12"/>
  <c r="C125" i="12"/>
  <c r="C123" i="12"/>
  <c r="C121" i="12"/>
  <c r="C119" i="12"/>
  <c r="C117" i="12"/>
  <c r="C115" i="12"/>
  <c r="C113" i="12"/>
  <c r="C111" i="12"/>
  <c r="C109" i="12"/>
  <c r="C107" i="12"/>
  <c r="C105" i="12"/>
  <c r="C103" i="12"/>
  <c r="C101" i="12"/>
  <c r="C99" i="12"/>
  <c r="C97" i="12"/>
  <c r="C95" i="12"/>
  <c r="C93" i="12"/>
  <c r="C91" i="12"/>
  <c r="C89" i="12"/>
  <c r="C87" i="12"/>
  <c r="C85" i="12"/>
  <c r="C83" i="12"/>
  <c r="C81" i="12"/>
  <c r="C79" i="12"/>
  <c r="C77" i="12"/>
  <c r="C75" i="12"/>
  <c r="C73" i="12"/>
  <c r="C71" i="12"/>
  <c r="C69" i="12"/>
  <c r="C67" i="12"/>
  <c r="C65" i="12"/>
  <c r="C63" i="12"/>
  <c r="C61" i="12"/>
  <c r="C59" i="12"/>
  <c r="C57" i="12"/>
  <c r="C55" i="12"/>
  <c r="C53" i="12"/>
  <c r="C51" i="12"/>
  <c r="C49" i="12"/>
  <c r="C47" i="12"/>
  <c r="C45" i="12"/>
  <c r="C43" i="12"/>
  <c r="C41" i="12"/>
  <c r="C39" i="12"/>
  <c r="C37" i="12"/>
  <c r="C35" i="12"/>
  <c r="C33" i="12"/>
  <c r="C31" i="12"/>
  <c r="C29" i="12"/>
  <c r="C27" i="12"/>
  <c r="C26" i="12"/>
  <c r="C25" i="12"/>
  <c r="C23" i="12"/>
  <c r="C21" i="12"/>
  <c r="C19" i="12"/>
  <c r="C17" i="12"/>
  <c r="C15" i="12"/>
  <c r="C13" i="12"/>
  <c r="C11" i="12"/>
  <c r="C9" i="12"/>
  <c r="C7" i="12"/>
  <c r="C5" i="12"/>
  <c r="C4" i="12"/>
  <c r="C24" i="12"/>
  <c r="C22" i="12"/>
  <c r="C20" i="12"/>
  <c r="C18" i="12"/>
  <c r="C16" i="12"/>
  <c r="C14" i="12"/>
  <c r="C12" i="12"/>
  <c r="C10" i="12"/>
  <c r="C8" i="12"/>
  <c r="C6" i="12"/>
  <c r="C21" i="6"/>
  <c r="C20" i="6" s="1"/>
  <c r="D4" i="8"/>
  <c r="B9" i="12"/>
  <c r="A8" i="12"/>
  <c r="D4" i="9"/>
  <c r="F5" i="9" s="1"/>
  <c r="E4" i="9"/>
  <c r="B6" i="8"/>
  <c r="A5" i="8"/>
  <c r="C13" i="6"/>
  <c r="A5" i="9"/>
  <c r="B6" i="9"/>
  <c r="D5" i="8" l="1"/>
  <c r="E5" i="8"/>
  <c r="D4" i="12"/>
  <c r="F5" i="12" s="1"/>
  <c r="E364" i="12"/>
  <c r="E4" i="12"/>
  <c r="E6" i="12"/>
  <c r="D364" i="12"/>
  <c r="E5" i="12"/>
  <c r="D6" i="12"/>
  <c r="D5" i="12"/>
  <c r="D7" i="12"/>
  <c r="E7" i="12"/>
  <c r="B10" i="12"/>
  <c r="D8" i="12"/>
  <c r="E8" i="12"/>
  <c r="A9" i="12"/>
  <c r="E5" i="9"/>
  <c r="D5" i="9"/>
  <c r="F6" i="9" s="1"/>
  <c r="B7" i="8"/>
  <c r="A6" i="8"/>
  <c r="F5" i="8"/>
  <c r="B7" i="9"/>
  <c r="A6" i="9"/>
  <c r="F6" i="12" l="1"/>
  <c r="F7" i="12" s="1"/>
  <c r="F8" i="12" s="1"/>
  <c r="F9" i="12" s="1"/>
  <c r="D6" i="8"/>
  <c r="E6" i="8"/>
  <c r="B11" i="12"/>
  <c r="A10" i="12"/>
  <c r="D9" i="12"/>
  <c r="E9" i="12"/>
  <c r="B8" i="8"/>
  <c r="A7" i="8"/>
  <c r="E6" i="9"/>
  <c r="D6" i="9"/>
  <c r="F7" i="9" s="1"/>
  <c r="F6" i="8"/>
  <c r="B8" i="9"/>
  <c r="A7" i="9"/>
  <c r="F10" i="12" l="1"/>
  <c r="F7" i="8"/>
  <c r="D7" i="8"/>
  <c r="F8" i="8" s="1"/>
  <c r="E7" i="8"/>
  <c r="B12" i="12"/>
  <c r="D10" i="12"/>
  <c r="E10" i="12"/>
  <c r="A11" i="12"/>
  <c r="B9" i="8"/>
  <c r="A8" i="8"/>
  <c r="D7" i="9"/>
  <c r="F8" i="9" s="1"/>
  <c r="E7" i="9"/>
  <c r="B9" i="9"/>
  <c r="A8" i="9"/>
  <c r="F11" i="12" l="1"/>
  <c r="D8" i="8"/>
  <c r="F9" i="8" s="1"/>
  <c r="E8" i="8"/>
  <c r="B13" i="12"/>
  <c r="A12" i="12"/>
  <c r="D11" i="12"/>
  <c r="E11" i="12"/>
  <c r="A9" i="8"/>
  <c r="B10" i="8"/>
  <c r="E8" i="9"/>
  <c r="D8" i="9"/>
  <c r="F9" i="9" s="1"/>
  <c r="B10" i="9"/>
  <c r="A9" i="9"/>
  <c r="F12" i="12" l="1"/>
  <c r="E9" i="8"/>
  <c r="D9" i="8"/>
  <c r="F10" i="8" s="1"/>
  <c r="D12" i="12"/>
  <c r="B14" i="12"/>
  <c r="E12" i="12"/>
  <c r="A13" i="12"/>
  <c r="D9" i="9"/>
  <c r="F10" i="9" s="1"/>
  <c r="E9" i="9"/>
  <c r="B11" i="8"/>
  <c r="A10" i="8"/>
  <c r="B11" i="9"/>
  <c r="A10" i="9"/>
  <c r="F13" i="12" l="1"/>
  <c r="E10" i="8"/>
  <c r="D10" i="8"/>
  <c r="F11" i="8" s="1"/>
  <c r="B15" i="12"/>
  <c r="A14" i="12"/>
  <c r="D13" i="12"/>
  <c r="E13" i="12"/>
  <c r="E10" i="9"/>
  <c r="D10" i="9"/>
  <c r="F11" i="9" s="1"/>
  <c r="B12" i="8"/>
  <c r="A11" i="8"/>
  <c r="A11" i="9"/>
  <c r="B12" i="9"/>
  <c r="F14" i="12" l="1"/>
  <c r="D11" i="8"/>
  <c r="E11" i="8"/>
  <c r="B16" i="12"/>
  <c r="D14" i="12"/>
  <c r="F15" i="12" s="1"/>
  <c r="A15" i="12"/>
  <c r="E14" i="12"/>
  <c r="F12" i="8"/>
  <c r="B13" i="8"/>
  <c r="A12" i="8"/>
  <c r="D11" i="9"/>
  <c r="F12" i="9" s="1"/>
  <c r="E11" i="9"/>
  <c r="B13" i="9"/>
  <c r="A12" i="9"/>
  <c r="E12" i="8" l="1"/>
  <c r="D12" i="8"/>
  <c r="B17" i="12"/>
  <c r="A16" i="12"/>
  <c r="D15" i="12"/>
  <c r="F16" i="12" s="1"/>
  <c r="E15" i="12"/>
  <c r="D12" i="9"/>
  <c r="F13" i="9" s="1"/>
  <c r="E12" i="9"/>
  <c r="A13" i="8"/>
  <c r="B14" i="8"/>
  <c r="F13" i="8"/>
  <c r="B14" i="9"/>
  <c r="A13" i="9"/>
  <c r="D13" i="8" l="1"/>
  <c r="F14" i="8" s="1"/>
  <c r="E13" i="8"/>
  <c r="B18" i="12"/>
  <c r="D16" i="12"/>
  <c r="F17" i="12" s="1"/>
  <c r="E16" i="12"/>
  <c r="A17" i="12"/>
  <c r="B15" i="8"/>
  <c r="A14" i="8"/>
  <c r="D13" i="9"/>
  <c r="F14" i="9" s="1"/>
  <c r="E13" i="9"/>
  <c r="B15" i="9"/>
  <c r="A14" i="9"/>
  <c r="E14" i="8" l="1"/>
  <c r="D14" i="8"/>
  <c r="F15" i="8" s="1"/>
  <c r="B19" i="12"/>
  <c r="D17" i="12"/>
  <c r="F18" i="12" s="1"/>
  <c r="A18" i="12"/>
  <c r="E17" i="12"/>
  <c r="D14" i="9"/>
  <c r="F15" i="9" s="1"/>
  <c r="E14" i="9"/>
  <c r="A15" i="8"/>
  <c r="B16" i="8"/>
  <c r="B16" i="9"/>
  <c r="A15" i="9"/>
  <c r="D15" i="8" l="1"/>
  <c r="F16" i="8" s="1"/>
  <c r="E15" i="8"/>
  <c r="B20" i="12"/>
  <c r="D18" i="12"/>
  <c r="F19" i="12" s="1"/>
  <c r="E18" i="12"/>
  <c r="A19" i="12"/>
  <c r="B17" i="8"/>
  <c r="A16" i="8"/>
  <c r="D15" i="9"/>
  <c r="E15" i="9"/>
  <c r="B17" i="9"/>
  <c r="A16" i="9"/>
  <c r="F16" i="9"/>
  <c r="D16" i="8" l="1"/>
  <c r="F17" i="8" s="1"/>
  <c r="E16" i="8"/>
  <c r="B21" i="12"/>
  <c r="A20" i="12"/>
  <c r="D19" i="12"/>
  <c r="F20" i="12" s="1"/>
  <c r="E19" i="12"/>
  <c r="D16" i="9"/>
  <c r="F17" i="9" s="1"/>
  <c r="E16" i="9"/>
  <c r="A17" i="8"/>
  <c r="B18" i="8"/>
  <c r="B18" i="9"/>
  <c r="A17" i="9"/>
  <c r="E17" i="8" l="1"/>
  <c r="D17" i="8"/>
  <c r="F18" i="8" s="1"/>
  <c r="D20" i="12"/>
  <c r="F21" i="12" s="1"/>
  <c r="B22" i="12"/>
  <c r="E20" i="12"/>
  <c r="A21" i="12"/>
  <c r="B19" i="8"/>
  <c r="A18" i="8"/>
  <c r="D17" i="9"/>
  <c r="F18" i="9" s="1"/>
  <c r="E17" i="9"/>
  <c r="B19" i="9"/>
  <c r="A18" i="9"/>
  <c r="E18" i="8" l="1"/>
  <c r="D18" i="8"/>
  <c r="B23" i="12"/>
  <c r="A22" i="12"/>
  <c r="D21" i="12"/>
  <c r="F22" i="12" s="1"/>
  <c r="E21" i="12"/>
  <c r="D18" i="9"/>
  <c r="F19" i="9" s="1"/>
  <c r="E18" i="9"/>
  <c r="B20" i="8"/>
  <c r="A19" i="8"/>
  <c r="F19" i="8"/>
  <c r="B20" i="9"/>
  <c r="A19" i="9"/>
  <c r="D19" i="8" l="1"/>
  <c r="F20" i="8" s="1"/>
  <c r="E19" i="8"/>
  <c r="B24" i="12"/>
  <c r="D22" i="12"/>
  <c r="F23" i="12" s="1"/>
  <c r="E22" i="12"/>
  <c r="A23" i="12"/>
  <c r="D19" i="9"/>
  <c r="F20" i="9" s="1"/>
  <c r="E19" i="9"/>
  <c r="B21" i="8"/>
  <c r="A20" i="8"/>
  <c r="B21" i="9"/>
  <c r="A20" i="9"/>
  <c r="D20" i="8" l="1"/>
  <c r="F21" i="8" s="1"/>
  <c r="E20" i="8"/>
  <c r="B25" i="12"/>
  <c r="A24" i="12"/>
  <c r="D23" i="12"/>
  <c r="F24" i="12" s="1"/>
  <c r="E23" i="12"/>
  <c r="D20" i="9"/>
  <c r="F21" i="9" s="1"/>
  <c r="E20" i="9"/>
  <c r="A21" i="8"/>
  <c r="B22" i="8"/>
  <c r="B22" i="9"/>
  <c r="A21" i="9"/>
  <c r="D21" i="8" l="1"/>
  <c r="F22" i="8" s="1"/>
  <c r="E21" i="8"/>
  <c r="B26" i="12"/>
  <c r="D24" i="12"/>
  <c r="F25" i="12" s="1"/>
  <c r="E24" i="12"/>
  <c r="A25" i="12"/>
  <c r="E21" i="9"/>
  <c r="D21" i="9"/>
  <c r="F22" i="9" s="1"/>
  <c r="B23" i="8"/>
  <c r="A22" i="8"/>
  <c r="B23" i="9"/>
  <c r="A22" i="9"/>
  <c r="D22" i="8" l="1"/>
  <c r="E22" i="8"/>
  <c r="B27" i="12"/>
  <c r="D25" i="12"/>
  <c r="F26" i="12" s="1"/>
  <c r="A26" i="12"/>
  <c r="E25" i="12"/>
  <c r="E22" i="9"/>
  <c r="D22" i="9"/>
  <c r="F23" i="9" s="1"/>
  <c r="A23" i="8"/>
  <c r="B24" i="8"/>
  <c r="F23" i="8"/>
  <c r="B24" i="9"/>
  <c r="A23" i="9"/>
  <c r="D23" i="8" l="1"/>
  <c r="F24" i="8" s="1"/>
  <c r="E23" i="8"/>
  <c r="D26" i="12"/>
  <c r="F27" i="12" s="1"/>
  <c r="B28" i="12"/>
  <c r="A27" i="12"/>
  <c r="E26" i="12"/>
  <c r="E23" i="9"/>
  <c r="D23" i="9"/>
  <c r="F24" i="9" s="1"/>
  <c r="B25" i="8"/>
  <c r="A24" i="8"/>
  <c r="B25" i="9"/>
  <c r="A24" i="9"/>
  <c r="E24" i="8" l="1"/>
  <c r="D24" i="8"/>
  <c r="B29" i="12"/>
  <c r="A28" i="12"/>
  <c r="D27" i="12"/>
  <c r="F28" i="12" s="1"/>
  <c r="E27" i="12"/>
  <c r="D24" i="9"/>
  <c r="F25" i="9" s="1"/>
  <c r="E24" i="9"/>
  <c r="A25" i="8"/>
  <c r="B26" i="8"/>
  <c r="F25" i="8"/>
  <c r="B26" i="9"/>
  <c r="A25" i="9"/>
  <c r="E25" i="8" l="1"/>
  <c r="D25" i="8"/>
  <c r="D28" i="12"/>
  <c r="F29" i="12" s="1"/>
  <c r="B30" i="12"/>
  <c r="E28" i="12"/>
  <c r="A29" i="12"/>
  <c r="E25" i="9"/>
  <c r="D25" i="9"/>
  <c r="B27" i="8"/>
  <c r="A26" i="8"/>
  <c r="F26" i="8"/>
  <c r="F26" i="9"/>
  <c r="B27" i="9"/>
  <c r="A26" i="9"/>
  <c r="D26" i="8" l="1"/>
  <c r="F27" i="8" s="1"/>
  <c r="E26" i="8"/>
  <c r="B31" i="12"/>
  <c r="A30" i="12"/>
  <c r="D29" i="12"/>
  <c r="F30" i="12" s="1"/>
  <c r="E29" i="12"/>
  <c r="A27" i="8"/>
  <c r="B28" i="8"/>
  <c r="E26" i="9"/>
  <c r="D26" i="9"/>
  <c r="F27" i="9" s="1"/>
  <c r="B28" i="9"/>
  <c r="A27" i="9"/>
  <c r="D27" i="8" l="1"/>
  <c r="F28" i="8" s="1"/>
  <c r="E27" i="8"/>
  <c r="D30" i="12"/>
  <c r="F31" i="12" s="1"/>
  <c r="B32" i="12"/>
  <c r="A31" i="12"/>
  <c r="E30" i="12"/>
  <c r="E27" i="9"/>
  <c r="D27" i="9"/>
  <c r="F28" i="9" s="1"/>
  <c r="B29" i="8"/>
  <c r="A28" i="8"/>
  <c r="A28" i="9"/>
  <c r="B29" i="9"/>
  <c r="E28" i="8" l="1"/>
  <c r="D28" i="8"/>
  <c r="F29" i="8" s="1"/>
  <c r="B33" i="12"/>
  <c r="A32" i="12"/>
  <c r="D31" i="12"/>
  <c r="F32" i="12" s="1"/>
  <c r="E31" i="12"/>
  <c r="A29" i="8"/>
  <c r="B30" i="8"/>
  <c r="D28" i="9"/>
  <c r="E28" i="9"/>
  <c r="B30" i="9"/>
  <c r="A29" i="9"/>
  <c r="F29" i="9"/>
  <c r="D29" i="8" l="1"/>
  <c r="E29" i="8"/>
  <c r="D32" i="12"/>
  <c r="F33" i="12" s="1"/>
  <c r="B34" i="12"/>
  <c r="E32" i="12"/>
  <c r="A33" i="12"/>
  <c r="D29" i="9"/>
  <c r="F30" i="9" s="1"/>
  <c r="E29" i="9"/>
  <c r="A30" i="8"/>
  <c r="B31" i="8"/>
  <c r="F30" i="8"/>
  <c r="B31" i="9"/>
  <c r="A30" i="9"/>
  <c r="D30" i="8" l="1"/>
  <c r="F31" i="8" s="1"/>
  <c r="E30" i="8"/>
  <c r="B35" i="12"/>
  <c r="D33" i="12"/>
  <c r="F34" i="12" s="1"/>
  <c r="A34" i="12"/>
  <c r="E33" i="12"/>
  <c r="D30" i="9"/>
  <c r="F31" i="9" s="1"/>
  <c r="E30" i="9"/>
  <c r="A31" i="8"/>
  <c r="B32" i="8"/>
  <c r="A31" i="9"/>
  <c r="B32" i="9"/>
  <c r="E31" i="8" l="1"/>
  <c r="D31" i="8"/>
  <c r="B36" i="12"/>
  <c r="D34" i="12"/>
  <c r="F35" i="12" s="1"/>
  <c r="E34" i="12"/>
  <c r="A35" i="12"/>
  <c r="D31" i="9"/>
  <c r="F32" i="9" s="1"/>
  <c r="E31" i="9"/>
  <c r="A32" i="8"/>
  <c r="B33" i="8"/>
  <c r="F32" i="8"/>
  <c r="B33" i="9"/>
  <c r="A32" i="9"/>
  <c r="E32" i="8" l="1"/>
  <c r="D32" i="8"/>
  <c r="F33" i="8" s="1"/>
  <c r="B37" i="12"/>
  <c r="A36" i="12"/>
  <c r="D35" i="12"/>
  <c r="F36" i="12" s="1"/>
  <c r="E35" i="12"/>
  <c r="D32" i="9"/>
  <c r="F33" i="9" s="1"/>
  <c r="E32" i="9"/>
  <c r="B34" i="8"/>
  <c r="A33" i="8"/>
  <c r="B34" i="9"/>
  <c r="A33" i="9"/>
  <c r="E33" i="8" l="1"/>
  <c r="D33" i="8"/>
  <c r="F34" i="8" s="1"/>
  <c r="B38" i="12"/>
  <c r="D36" i="12"/>
  <c r="F37" i="12" s="1"/>
  <c r="E36" i="12"/>
  <c r="A37" i="12"/>
  <c r="E33" i="9"/>
  <c r="D33" i="9"/>
  <c r="F34" i="9" s="1"/>
  <c r="A34" i="8"/>
  <c r="B35" i="8"/>
  <c r="B35" i="9"/>
  <c r="A34" i="9"/>
  <c r="E34" i="8" l="1"/>
  <c r="D34" i="8"/>
  <c r="B39" i="12"/>
  <c r="A38" i="12"/>
  <c r="D37" i="12"/>
  <c r="F38" i="12" s="1"/>
  <c r="E37" i="12"/>
  <c r="E34" i="9"/>
  <c r="D34" i="9"/>
  <c r="F35" i="9" s="1"/>
  <c r="B36" i="8"/>
  <c r="A35" i="8"/>
  <c r="F35" i="8"/>
  <c r="B36" i="9"/>
  <c r="A35" i="9"/>
  <c r="D35" i="8" l="1"/>
  <c r="F36" i="8" s="1"/>
  <c r="E35" i="8"/>
  <c r="B40" i="12"/>
  <c r="D38" i="12"/>
  <c r="F39" i="12" s="1"/>
  <c r="E38" i="12"/>
  <c r="A39" i="12"/>
  <c r="D35" i="9"/>
  <c r="F36" i="9" s="1"/>
  <c r="E35" i="9"/>
  <c r="B37" i="8"/>
  <c r="A36" i="8"/>
  <c r="A36" i="9"/>
  <c r="B37" i="9"/>
  <c r="D36" i="8" l="1"/>
  <c r="F37" i="8" s="1"/>
  <c r="E36" i="8"/>
  <c r="B41" i="12"/>
  <c r="A40" i="12"/>
  <c r="D39" i="12"/>
  <c r="F40" i="12" s="1"/>
  <c r="E39" i="12"/>
  <c r="A37" i="8"/>
  <c r="B38" i="8"/>
  <c r="D36" i="9"/>
  <c r="F37" i="9" s="1"/>
  <c r="E36" i="9"/>
  <c r="B38" i="9"/>
  <c r="A37" i="9"/>
  <c r="D37" i="8" l="1"/>
  <c r="F38" i="8" s="1"/>
  <c r="E37" i="8"/>
  <c r="D40" i="12"/>
  <c r="F41" i="12" s="1"/>
  <c r="B42" i="12"/>
  <c r="E40" i="12"/>
  <c r="A41" i="12"/>
  <c r="E37" i="9"/>
  <c r="D37" i="9"/>
  <c r="F38" i="9" s="1"/>
  <c r="A38" i="8"/>
  <c r="B39" i="8"/>
  <c r="B39" i="9"/>
  <c r="A38" i="9"/>
  <c r="D38" i="8" l="1"/>
  <c r="F39" i="8" s="1"/>
  <c r="E38" i="8"/>
  <c r="B43" i="12"/>
  <c r="D41" i="12"/>
  <c r="F42" i="12" s="1"/>
  <c r="A42" i="12"/>
  <c r="E41" i="12"/>
  <c r="E38" i="9"/>
  <c r="D38" i="9"/>
  <c r="F39" i="9" s="1"/>
  <c r="A39" i="8"/>
  <c r="B40" i="8"/>
  <c r="B40" i="9"/>
  <c r="A39" i="9"/>
  <c r="E39" i="8" l="1"/>
  <c r="D39" i="8"/>
  <c r="F40" i="8" s="1"/>
  <c r="B44" i="12"/>
  <c r="D42" i="12"/>
  <c r="F43" i="12" s="1"/>
  <c r="A43" i="12"/>
  <c r="E42" i="12"/>
  <c r="D39" i="9"/>
  <c r="F40" i="9" s="1"/>
  <c r="E39" i="9"/>
  <c r="B41" i="8"/>
  <c r="A40" i="8"/>
  <c r="B41" i="9"/>
  <c r="A40" i="9"/>
  <c r="D40" i="8" l="1"/>
  <c r="F41" i="8" s="1"/>
  <c r="E40" i="8"/>
  <c r="B45" i="12"/>
  <c r="A44" i="12"/>
  <c r="D43" i="12"/>
  <c r="F44" i="12" s="1"/>
  <c r="E43" i="12"/>
  <c r="B42" i="8"/>
  <c r="A41" i="8"/>
  <c r="E40" i="9"/>
  <c r="D40" i="9"/>
  <c r="F41" i="9" s="1"/>
  <c r="B42" i="9"/>
  <c r="A41" i="9"/>
  <c r="E41" i="8" l="1"/>
  <c r="D41" i="8"/>
  <c r="F42" i="8" s="1"/>
  <c r="B46" i="12"/>
  <c r="D44" i="12"/>
  <c r="F45" i="12" s="1"/>
  <c r="E44" i="12"/>
  <c r="A45" i="12"/>
  <c r="E41" i="9"/>
  <c r="D41" i="9"/>
  <c r="F42" i="9" s="1"/>
  <c r="B43" i="8"/>
  <c r="A42" i="8"/>
  <c r="B43" i="9"/>
  <c r="A42" i="9"/>
  <c r="E42" i="8" l="1"/>
  <c r="D42" i="8"/>
  <c r="F43" i="8" s="1"/>
  <c r="B47" i="12"/>
  <c r="A46" i="12"/>
  <c r="D45" i="12"/>
  <c r="F46" i="12" s="1"/>
  <c r="E45" i="12"/>
  <c r="D42" i="9"/>
  <c r="F43" i="9" s="1"/>
  <c r="E42" i="9"/>
  <c r="B44" i="8"/>
  <c r="A43" i="8"/>
  <c r="B44" i="9"/>
  <c r="A43" i="9"/>
  <c r="D43" i="8" l="1"/>
  <c r="F44" i="8" s="1"/>
  <c r="E43" i="8"/>
  <c r="B48" i="12"/>
  <c r="D46" i="12"/>
  <c r="F47" i="12" s="1"/>
  <c r="E46" i="12"/>
  <c r="A47" i="12"/>
  <c r="E43" i="9"/>
  <c r="D43" i="9"/>
  <c r="F44" i="9" s="1"/>
  <c r="B45" i="8"/>
  <c r="A44" i="8"/>
  <c r="B45" i="9"/>
  <c r="A44" i="9"/>
  <c r="E44" i="8" l="1"/>
  <c r="D44" i="8"/>
  <c r="B49" i="12"/>
  <c r="A48" i="12"/>
  <c r="D47" i="12"/>
  <c r="F48" i="12" s="1"/>
  <c r="E47" i="12"/>
  <c r="A45" i="8"/>
  <c r="B46" i="8"/>
  <c r="F45" i="8"/>
  <c r="D44" i="9"/>
  <c r="F45" i="9" s="1"/>
  <c r="E44" i="9"/>
  <c r="B46" i="9"/>
  <c r="A45" i="9"/>
  <c r="D45" i="8" l="1"/>
  <c r="F46" i="8" s="1"/>
  <c r="E45" i="8"/>
  <c r="D48" i="12"/>
  <c r="F49" i="12" s="1"/>
  <c r="B50" i="12"/>
  <c r="E48" i="12"/>
  <c r="A49" i="12"/>
  <c r="B47" i="8"/>
  <c r="A46" i="8"/>
  <c r="E45" i="9"/>
  <c r="D45" i="9"/>
  <c r="F46" i="9" s="1"/>
  <c r="B47" i="9"/>
  <c r="A46" i="9"/>
  <c r="E46" i="8" l="1"/>
  <c r="D46" i="8"/>
  <c r="F47" i="8" s="1"/>
  <c r="B51" i="12"/>
  <c r="D49" i="12"/>
  <c r="F50" i="12" s="1"/>
  <c r="A50" i="12"/>
  <c r="E49" i="12"/>
  <c r="A47" i="8"/>
  <c r="B48" i="8"/>
  <c r="D46" i="9"/>
  <c r="F47" i="9" s="1"/>
  <c r="E46" i="9"/>
  <c r="B48" i="9"/>
  <c r="A47" i="9"/>
  <c r="D47" i="8" l="1"/>
  <c r="F48" i="8" s="1"/>
  <c r="E47" i="8"/>
  <c r="B52" i="12"/>
  <c r="D50" i="12"/>
  <c r="F51" i="12" s="1"/>
  <c r="E50" i="12"/>
  <c r="A51" i="12"/>
  <c r="B49" i="8"/>
  <c r="A48" i="8"/>
  <c r="E47" i="9"/>
  <c r="D47" i="9"/>
  <c r="F48" i="9" s="1"/>
  <c r="B49" i="9"/>
  <c r="A48" i="9"/>
  <c r="D48" i="8" l="1"/>
  <c r="F49" i="8" s="1"/>
  <c r="E48" i="8"/>
  <c r="B53" i="12"/>
  <c r="A52" i="12"/>
  <c r="D51" i="12"/>
  <c r="F52" i="12" s="1"/>
  <c r="E51" i="12"/>
  <c r="A49" i="8"/>
  <c r="B50" i="8"/>
  <c r="E48" i="9"/>
  <c r="D48" i="9"/>
  <c r="F49" i="9" s="1"/>
  <c r="B50" i="9"/>
  <c r="A49" i="9"/>
  <c r="E49" i="8" l="1"/>
  <c r="D49" i="8"/>
  <c r="F50" i="8" s="1"/>
  <c r="D52" i="12"/>
  <c r="F53" i="12" s="1"/>
  <c r="B54" i="12"/>
  <c r="E52" i="12"/>
  <c r="A53" i="12"/>
  <c r="D49" i="9"/>
  <c r="F50" i="9" s="1"/>
  <c r="E49" i="9"/>
  <c r="A50" i="8"/>
  <c r="B51" i="8"/>
  <c r="B51" i="9"/>
  <c r="A50" i="9"/>
  <c r="E50" i="8" l="1"/>
  <c r="D50" i="8"/>
  <c r="F51" i="8" s="1"/>
  <c r="B55" i="12"/>
  <c r="A54" i="12"/>
  <c r="D53" i="12"/>
  <c r="F54" i="12" s="1"/>
  <c r="E53" i="12"/>
  <c r="E50" i="9"/>
  <c r="D50" i="9"/>
  <c r="F51" i="9" s="1"/>
  <c r="B52" i="8"/>
  <c r="A51" i="8"/>
  <c r="B52" i="9"/>
  <c r="A51" i="9"/>
  <c r="D51" i="8" l="1"/>
  <c r="F52" i="8" s="1"/>
  <c r="E51" i="8"/>
  <c r="B56" i="12"/>
  <c r="D54" i="12"/>
  <c r="F55" i="12" s="1"/>
  <c r="E54" i="12"/>
  <c r="A55" i="12"/>
  <c r="D51" i="9"/>
  <c r="F52" i="9" s="1"/>
  <c r="E51" i="9"/>
  <c r="B53" i="8"/>
  <c r="A52" i="8"/>
  <c r="B53" i="9"/>
  <c r="A52" i="9"/>
  <c r="D52" i="8" l="1"/>
  <c r="F53" i="8" s="1"/>
  <c r="E52" i="8"/>
  <c r="B57" i="12"/>
  <c r="A56" i="12"/>
  <c r="D55" i="12"/>
  <c r="F56" i="12" s="1"/>
  <c r="E55" i="12"/>
  <c r="E52" i="9"/>
  <c r="D52" i="9"/>
  <c r="F53" i="9" s="1"/>
  <c r="A53" i="8"/>
  <c r="B54" i="8"/>
  <c r="B54" i="9"/>
  <c r="A53" i="9"/>
  <c r="D53" i="8" l="1"/>
  <c r="F54" i="8" s="1"/>
  <c r="E53" i="8"/>
  <c r="B58" i="12"/>
  <c r="D56" i="12"/>
  <c r="F57" i="12" s="1"/>
  <c r="E56" i="12"/>
  <c r="A57" i="12"/>
  <c r="E53" i="9"/>
  <c r="D53" i="9"/>
  <c r="F54" i="9" s="1"/>
  <c r="B55" i="8"/>
  <c r="A54" i="8"/>
  <c r="B55" i="9"/>
  <c r="A54" i="9"/>
  <c r="D54" i="8" l="1"/>
  <c r="F55" i="8" s="1"/>
  <c r="E54" i="8"/>
  <c r="B59" i="12"/>
  <c r="D57" i="12"/>
  <c r="F58" i="12" s="1"/>
  <c r="A58" i="12"/>
  <c r="E57" i="12"/>
  <c r="E54" i="9"/>
  <c r="D54" i="9"/>
  <c r="F55" i="9" s="1"/>
  <c r="B56" i="8"/>
  <c r="A55" i="8"/>
  <c r="B56" i="9"/>
  <c r="A55" i="9"/>
  <c r="E55" i="8" l="1"/>
  <c r="D55" i="8"/>
  <c r="F56" i="8" s="1"/>
  <c r="B60" i="12"/>
  <c r="D58" i="12"/>
  <c r="F59" i="12" s="1"/>
  <c r="A59" i="12"/>
  <c r="E58" i="12"/>
  <c r="B57" i="8"/>
  <c r="A56" i="8"/>
  <c r="E55" i="9"/>
  <c r="D55" i="9"/>
  <c r="F56" i="9" s="1"/>
  <c r="B57" i="9"/>
  <c r="A56" i="9"/>
  <c r="D56" i="8" l="1"/>
  <c r="F57" i="8" s="1"/>
  <c r="E56" i="8"/>
  <c r="B61" i="12"/>
  <c r="A60" i="12"/>
  <c r="D59" i="12"/>
  <c r="F60" i="12" s="1"/>
  <c r="E59" i="12"/>
  <c r="E56" i="9"/>
  <c r="D56" i="9"/>
  <c r="F57" i="9" s="1"/>
  <c r="B58" i="8"/>
  <c r="A57" i="8"/>
  <c r="B58" i="9"/>
  <c r="A57" i="9"/>
  <c r="E57" i="8" l="1"/>
  <c r="D57" i="8"/>
  <c r="F58" i="8" s="1"/>
  <c r="B62" i="12"/>
  <c r="A61" i="12"/>
  <c r="E60" i="12"/>
  <c r="D60" i="12"/>
  <c r="F61" i="12" s="1"/>
  <c r="D57" i="9"/>
  <c r="E57" i="9"/>
  <c r="A58" i="8"/>
  <c r="B59" i="8"/>
  <c r="B59" i="9"/>
  <c r="A58" i="9"/>
  <c r="F58" i="9"/>
  <c r="D58" i="8" l="1"/>
  <c r="F59" i="8" s="1"/>
  <c r="E58" i="8"/>
  <c r="B63" i="12"/>
  <c r="D61" i="12"/>
  <c r="F62" i="12" s="1"/>
  <c r="E61" i="12"/>
  <c r="A62" i="12"/>
  <c r="D58" i="9"/>
  <c r="E58" i="9"/>
  <c r="B60" i="8"/>
  <c r="A59" i="8"/>
  <c r="F59" i="9"/>
  <c r="B60" i="9"/>
  <c r="A59" i="9"/>
  <c r="D59" i="8" l="1"/>
  <c r="F60" i="8" s="1"/>
  <c r="E59" i="8"/>
  <c r="B64" i="12"/>
  <c r="A63" i="12"/>
  <c r="E62" i="12"/>
  <c r="D62" i="12"/>
  <c r="F63" i="12" s="1"/>
  <c r="B61" i="8"/>
  <c r="A60" i="8"/>
  <c r="D59" i="9"/>
  <c r="F60" i="9" s="1"/>
  <c r="E59" i="9"/>
  <c r="B61" i="9"/>
  <c r="A60" i="9"/>
  <c r="E60" i="8" l="1"/>
  <c r="D60" i="8"/>
  <c r="F61" i="8" s="1"/>
  <c r="B65" i="12"/>
  <c r="E63" i="12"/>
  <c r="A64" i="12"/>
  <c r="D63" i="12"/>
  <c r="F64" i="12" s="1"/>
  <c r="D60" i="9"/>
  <c r="F61" i="9" s="1"/>
  <c r="E60" i="9"/>
  <c r="A61" i="8"/>
  <c r="B62" i="8"/>
  <c r="B62" i="9"/>
  <c r="A61" i="9"/>
  <c r="D61" i="8" l="1"/>
  <c r="E61" i="8"/>
  <c r="B66" i="12"/>
  <c r="A65" i="12"/>
  <c r="D64" i="12"/>
  <c r="F65" i="12" s="1"/>
  <c r="E64" i="12"/>
  <c r="E61" i="9"/>
  <c r="D61" i="9"/>
  <c r="F62" i="9" s="1"/>
  <c r="B63" i="8"/>
  <c r="A62" i="8"/>
  <c r="F62" i="8"/>
  <c r="B63" i="9"/>
  <c r="A62" i="9"/>
  <c r="D62" i="8" l="1"/>
  <c r="F63" i="8" s="1"/>
  <c r="E62" i="8"/>
  <c r="B67" i="12"/>
  <c r="E65" i="12"/>
  <c r="D65" i="12"/>
  <c r="F66" i="12" s="1"/>
  <c r="A66" i="12"/>
  <c r="D62" i="9"/>
  <c r="F63" i="9" s="1"/>
  <c r="E62" i="9"/>
  <c r="A63" i="8"/>
  <c r="B64" i="8"/>
  <c r="B64" i="9"/>
  <c r="A63" i="9"/>
  <c r="D63" i="8" l="1"/>
  <c r="F64" i="8" s="1"/>
  <c r="E63" i="8"/>
  <c r="B68" i="12"/>
  <c r="A67" i="12"/>
  <c r="E66" i="12"/>
  <c r="D66" i="12"/>
  <c r="F67" i="12" s="1"/>
  <c r="D63" i="9"/>
  <c r="F64" i="9" s="1"/>
  <c r="E63" i="9"/>
  <c r="A64" i="8"/>
  <c r="B65" i="8"/>
  <c r="B65" i="9"/>
  <c r="A64" i="9"/>
  <c r="D64" i="8" l="1"/>
  <c r="F65" i="8" s="1"/>
  <c r="E64" i="8"/>
  <c r="B69" i="12"/>
  <c r="E67" i="12"/>
  <c r="A68" i="12"/>
  <c r="D67" i="12"/>
  <c r="F68" i="12" s="1"/>
  <c r="E64" i="9"/>
  <c r="D64" i="9"/>
  <c r="F65" i="9" s="1"/>
  <c r="B66" i="8"/>
  <c r="A65" i="8"/>
  <c r="A65" i="9"/>
  <c r="B66" i="9"/>
  <c r="D65" i="8" l="1"/>
  <c r="F66" i="8" s="1"/>
  <c r="E65" i="8"/>
  <c r="B70" i="12"/>
  <c r="E68" i="12"/>
  <c r="A69" i="12"/>
  <c r="D68" i="12"/>
  <c r="F69" i="12" s="1"/>
  <c r="A66" i="8"/>
  <c r="B67" i="8"/>
  <c r="D65" i="9"/>
  <c r="E65" i="9"/>
  <c r="B67" i="9"/>
  <c r="A66" i="9"/>
  <c r="F66" i="9"/>
  <c r="E66" i="8" l="1"/>
  <c r="D66" i="8"/>
  <c r="F67" i="8" s="1"/>
  <c r="B71" i="12"/>
  <c r="E69" i="12"/>
  <c r="D69" i="12"/>
  <c r="F70" i="12" s="1"/>
  <c r="A70" i="12"/>
  <c r="E66" i="9"/>
  <c r="D66" i="9"/>
  <c r="F67" i="9" s="1"/>
  <c r="B68" i="8"/>
  <c r="A67" i="8"/>
  <c r="B68" i="9"/>
  <c r="A67" i="9"/>
  <c r="D67" i="8" l="1"/>
  <c r="F68" i="8" s="1"/>
  <c r="E67" i="8"/>
  <c r="B72" i="12"/>
  <c r="A71" i="12"/>
  <c r="D70" i="12"/>
  <c r="F71" i="12" s="1"/>
  <c r="E70" i="12"/>
  <c r="D67" i="9"/>
  <c r="F68" i="9" s="1"/>
  <c r="E67" i="9"/>
  <c r="B69" i="8"/>
  <c r="A68" i="8"/>
  <c r="B69" i="9"/>
  <c r="A68" i="9"/>
  <c r="D68" i="8" l="1"/>
  <c r="F69" i="8" s="1"/>
  <c r="E68" i="8"/>
  <c r="B73" i="12"/>
  <c r="E71" i="12"/>
  <c r="D71" i="12"/>
  <c r="F72" i="12" s="1"/>
  <c r="A72" i="12"/>
  <c r="E68" i="9"/>
  <c r="D68" i="9"/>
  <c r="F69" i="9" s="1"/>
  <c r="B70" i="8"/>
  <c r="A69" i="8"/>
  <c r="B70" i="9"/>
  <c r="A69" i="9"/>
  <c r="D69" i="8" l="1"/>
  <c r="F70" i="8" s="1"/>
  <c r="E69" i="8"/>
  <c r="B74" i="12"/>
  <c r="A73" i="12"/>
  <c r="E72" i="12"/>
  <c r="D72" i="12"/>
  <c r="F73" i="12" s="1"/>
  <c r="E69" i="9"/>
  <c r="D69" i="9"/>
  <c r="F70" i="9" s="1"/>
  <c r="B71" i="8"/>
  <c r="A70" i="8"/>
  <c r="A70" i="9"/>
  <c r="B71" i="9"/>
  <c r="D70" i="8" l="1"/>
  <c r="F71" i="8" s="1"/>
  <c r="E70" i="8"/>
  <c r="B75" i="12"/>
  <c r="E73" i="12"/>
  <c r="D73" i="12"/>
  <c r="F74" i="12" s="1"/>
  <c r="A74" i="12"/>
  <c r="B72" i="8"/>
  <c r="A71" i="8"/>
  <c r="E70" i="9"/>
  <c r="D70" i="9"/>
  <c r="F71" i="9" s="1"/>
  <c r="A71" i="9"/>
  <c r="B72" i="9"/>
  <c r="D71" i="8" l="1"/>
  <c r="F72" i="8" s="1"/>
  <c r="E71" i="8"/>
  <c r="B76" i="12"/>
  <c r="A75" i="12"/>
  <c r="D74" i="12"/>
  <c r="F75" i="12" s="1"/>
  <c r="E74" i="12"/>
  <c r="A72" i="8"/>
  <c r="B73" i="8"/>
  <c r="D71" i="9"/>
  <c r="F72" i="9" s="1"/>
  <c r="E71" i="9"/>
  <c r="B73" i="9"/>
  <c r="A72" i="9"/>
  <c r="D72" i="8" l="1"/>
  <c r="F73" i="8" s="1"/>
  <c r="E72" i="8"/>
  <c r="B77" i="12"/>
  <c r="E75" i="12"/>
  <c r="D75" i="12"/>
  <c r="F76" i="12" s="1"/>
  <c r="A76" i="12"/>
  <c r="A73" i="8"/>
  <c r="B74" i="8"/>
  <c r="E72" i="9"/>
  <c r="D72" i="9"/>
  <c r="F73" i="9" s="1"/>
  <c r="B74" i="9"/>
  <c r="A73" i="9"/>
  <c r="D73" i="8" l="1"/>
  <c r="F74" i="8" s="1"/>
  <c r="E73" i="8"/>
  <c r="B78" i="12"/>
  <c r="A77" i="12"/>
  <c r="E76" i="12"/>
  <c r="D76" i="12"/>
  <c r="F77" i="12" s="1"/>
  <c r="B75" i="8"/>
  <c r="A74" i="8"/>
  <c r="D73" i="9"/>
  <c r="F74" i="9" s="1"/>
  <c r="E73" i="9"/>
  <c r="B75" i="9"/>
  <c r="A74" i="9"/>
  <c r="D74" i="8" l="1"/>
  <c r="F75" i="8" s="1"/>
  <c r="E74" i="8"/>
  <c r="B79" i="12"/>
  <c r="E77" i="12"/>
  <c r="D77" i="12"/>
  <c r="F78" i="12" s="1"/>
  <c r="A78" i="12"/>
  <c r="E74" i="9"/>
  <c r="D74" i="9"/>
  <c r="F75" i="9" s="1"/>
  <c r="A75" i="8"/>
  <c r="B76" i="8"/>
  <c r="B76" i="9"/>
  <c r="A75" i="9"/>
  <c r="E75" i="8" l="1"/>
  <c r="D75" i="8"/>
  <c r="F76" i="8" s="1"/>
  <c r="B80" i="12"/>
  <c r="A79" i="12"/>
  <c r="D78" i="12"/>
  <c r="F79" i="12" s="1"/>
  <c r="E78" i="12"/>
  <c r="D75" i="9"/>
  <c r="F76" i="9" s="1"/>
  <c r="E75" i="9"/>
  <c r="B77" i="8"/>
  <c r="A76" i="8"/>
  <c r="B77" i="9"/>
  <c r="A76" i="9"/>
  <c r="E76" i="8" l="1"/>
  <c r="D76" i="8"/>
  <c r="F77" i="8" s="1"/>
  <c r="B81" i="12"/>
  <c r="E79" i="12"/>
  <c r="A80" i="12"/>
  <c r="D79" i="12"/>
  <c r="F80" i="12" s="1"/>
  <c r="D76" i="9"/>
  <c r="F77" i="9" s="1"/>
  <c r="E76" i="9"/>
  <c r="B78" i="8"/>
  <c r="A77" i="8"/>
  <c r="A77" i="9"/>
  <c r="B78" i="9"/>
  <c r="D77" i="8" l="1"/>
  <c r="F78" i="8" s="1"/>
  <c r="E77" i="8"/>
  <c r="B82" i="12"/>
  <c r="A81" i="12"/>
  <c r="E80" i="12"/>
  <c r="D80" i="12"/>
  <c r="F81" i="12" s="1"/>
  <c r="B79" i="8"/>
  <c r="A78" i="8"/>
  <c r="E77" i="9"/>
  <c r="D77" i="9"/>
  <c r="F78" i="9" s="1"/>
  <c r="B79" i="9"/>
  <c r="A78" i="9"/>
  <c r="D78" i="8" l="1"/>
  <c r="F79" i="8" s="1"/>
  <c r="E78" i="8"/>
  <c r="B83" i="12"/>
  <c r="E81" i="12"/>
  <c r="D81" i="12"/>
  <c r="F82" i="12" s="1"/>
  <c r="A82" i="12"/>
  <c r="D78" i="9"/>
  <c r="F79" i="9" s="1"/>
  <c r="E78" i="9"/>
  <c r="B80" i="8"/>
  <c r="A79" i="8"/>
  <c r="B80" i="9"/>
  <c r="A79" i="9"/>
  <c r="D79" i="8" l="1"/>
  <c r="F80" i="8" s="1"/>
  <c r="E79" i="8"/>
  <c r="B84" i="12"/>
  <c r="A83" i="12"/>
  <c r="D82" i="12"/>
  <c r="F83" i="12" s="1"/>
  <c r="E82" i="12"/>
  <c r="A80" i="8"/>
  <c r="B81" i="8"/>
  <c r="E79" i="9"/>
  <c r="D79" i="9"/>
  <c r="F80" i="9" s="1"/>
  <c r="B81" i="9"/>
  <c r="A80" i="9"/>
  <c r="D80" i="8" l="1"/>
  <c r="F81" i="8" s="1"/>
  <c r="E80" i="8"/>
  <c r="B85" i="12"/>
  <c r="E83" i="12"/>
  <c r="A84" i="12"/>
  <c r="D83" i="12"/>
  <c r="F84" i="12" s="1"/>
  <c r="D80" i="9"/>
  <c r="F81" i="9" s="1"/>
  <c r="E80" i="9"/>
  <c r="A81" i="8"/>
  <c r="B82" i="8"/>
  <c r="B82" i="9"/>
  <c r="A81" i="9"/>
  <c r="D81" i="8" l="1"/>
  <c r="F82" i="8" s="1"/>
  <c r="E81" i="8"/>
  <c r="B86" i="12"/>
  <c r="E84" i="12"/>
  <c r="A85" i="12"/>
  <c r="D84" i="12"/>
  <c r="F85" i="12" s="1"/>
  <c r="D81" i="9"/>
  <c r="F82" i="9" s="1"/>
  <c r="E81" i="9"/>
  <c r="B83" i="8"/>
  <c r="A82" i="8"/>
  <c r="B83" i="9"/>
  <c r="A82" i="9"/>
  <c r="D82" i="8" l="1"/>
  <c r="F83" i="8" s="1"/>
  <c r="E82" i="8"/>
  <c r="B87" i="12"/>
  <c r="E85" i="12"/>
  <c r="D85" i="12"/>
  <c r="F86" i="12" s="1"/>
  <c r="A86" i="12"/>
  <c r="E82" i="9"/>
  <c r="D82" i="9"/>
  <c r="F83" i="9" s="1"/>
  <c r="A83" i="8"/>
  <c r="B84" i="8"/>
  <c r="B84" i="9"/>
  <c r="A83" i="9"/>
  <c r="D83" i="8" l="1"/>
  <c r="F84" i="8" s="1"/>
  <c r="E83" i="8"/>
  <c r="B88" i="12"/>
  <c r="A87" i="12"/>
  <c r="D86" i="12"/>
  <c r="F87" i="12" s="1"/>
  <c r="E86" i="12"/>
  <c r="D83" i="9"/>
  <c r="F84" i="9" s="1"/>
  <c r="E83" i="9"/>
  <c r="B85" i="8"/>
  <c r="A84" i="8"/>
  <c r="B85" i="9"/>
  <c r="A84" i="9"/>
  <c r="D84" i="8" l="1"/>
  <c r="F85" i="8" s="1"/>
  <c r="E84" i="8"/>
  <c r="B89" i="12"/>
  <c r="E87" i="12"/>
  <c r="D87" i="12"/>
  <c r="F88" i="12" s="1"/>
  <c r="A88" i="12"/>
  <c r="D84" i="9"/>
  <c r="F85" i="9" s="1"/>
  <c r="E84" i="9"/>
  <c r="A85" i="8"/>
  <c r="B86" i="8"/>
  <c r="B86" i="9"/>
  <c r="A85" i="9"/>
  <c r="D85" i="8" l="1"/>
  <c r="F86" i="8" s="1"/>
  <c r="E85" i="8"/>
  <c r="B90" i="12"/>
  <c r="A89" i="12"/>
  <c r="E88" i="12"/>
  <c r="D88" i="12"/>
  <c r="F89" i="12" s="1"/>
  <c r="E85" i="9"/>
  <c r="D85" i="9"/>
  <c r="F86" i="9" s="1"/>
  <c r="B87" i="8"/>
  <c r="A86" i="8"/>
  <c r="B87" i="9"/>
  <c r="A86" i="9"/>
  <c r="D86" i="8" l="1"/>
  <c r="F87" i="8" s="1"/>
  <c r="E86" i="8"/>
  <c r="B91" i="12"/>
  <c r="E89" i="12"/>
  <c r="D89" i="12"/>
  <c r="F90" i="12" s="1"/>
  <c r="A90" i="12"/>
  <c r="A87" i="8"/>
  <c r="B88" i="8"/>
  <c r="D86" i="9"/>
  <c r="F87" i="9" s="1"/>
  <c r="E86" i="9"/>
  <c r="B88" i="9"/>
  <c r="A87" i="9"/>
  <c r="E87" i="8" l="1"/>
  <c r="D87" i="8"/>
  <c r="F88" i="8" s="1"/>
  <c r="B92" i="12"/>
  <c r="A91" i="12"/>
  <c r="E90" i="12"/>
  <c r="D90" i="12"/>
  <c r="F91" i="12" s="1"/>
  <c r="A88" i="8"/>
  <c r="B89" i="8"/>
  <c r="D87" i="9"/>
  <c r="F88" i="9" s="1"/>
  <c r="E87" i="9"/>
  <c r="B89" i="9"/>
  <c r="A88" i="9"/>
  <c r="D88" i="8" l="1"/>
  <c r="F89" i="8" s="1"/>
  <c r="E88" i="8"/>
  <c r="B93" i="12"/>
  <c r="E91" i="12"/>
  <c r="D91" i="12"/>
  <c r="F92" i="12" s="1"/>
  <c r="A92" i="12"/>
  <c r="B90" i="8"/>
  <c r="A89" i="8"/>
  <c r="D88" i="9"/>
  <c r="F89" i="9" s="1"/>
  <c r="E88" i="9"/>
  <c r="B90" i="9"/>
  <c r="A89" i="9"/>
  <c r="E89" i="8" l="1"/>
  <c r="D89" i="8"/>
  <c r="F90" i="8" s="1"/>
  <c r="B94" i="12"/>
  <c r="E92" i="12"/>
  <c r="A93" i="12"/>
  <c r="D92" i="12"/>
  <c r="F93" i="12" s="1"/>
  <c r="E89" i="9"/>
  <c r="D89" i="9"/>
  <c r="F90" i="9" s="1"/>
  <c r="A90" i="8"/>
  <c r="B91" i="8"/>
  <c r="B91" i="9"/>
  <c r="A90" i="9"/>
  <c r="D90" i="8" l="1"/>
  <c r="F91" i="8" s="1"/>
  <c r="E90" i="8"/>
  <c r="B95" i="12"/>
  <c r="E93" i="12"/>
  <c r="D93" i="12"/>
  <c r="F94" i="12" s="1"/>
  <c r="A94" i="12"/>
  <c r="E90" i="9"/>
  <c r="D90" i="9"/>
  <c r="F91" i="9" s="1"/>
  <c r="B92" i="8"/>
  <c r="A91" i="8"/>
  <c r="B92" i="9"/>
  <c r="A91" i="9"/>
  <c r="D91" i="8" l="1"/>
  <c r="F92" i="8" s="1"/>
  <c r="E91" i="8"/>
  <c r="B96" i="12"/>
  <c r="A95" i="12"/>
  <c r="D94" i="12"/>
  <c r="F95" i="12" s="1"/>
  <c r="E94" i="12"/>
  <c r="E91" i="9"/>
  <c r="D91" i="9"/>
  <c r="F92" i="9" s="1"/>
  <c r="A92" i="8"/>
  <c r="B93" i="8"/>
  <c r="B93" i="9"/>
  <c r="A92" i="9"/>
  <c r="E92" i="8" l="1"/>
  <c r="D92" i="8"/>
  <c r="F93" i="8" s="1"/>
  <c r="B97" i="12"/>
  <c r="E95" i="12"/>
  <c r="A96" i="12"/>
  <c r="D95" i="12"/>
  <c r="F96" i="12" s="1"/>
  <c r="D92" i="9"/>
  <c r="F93" i="9" s="1"/>
  <c r="E92" i="9"/>
  <c r="B94" i="8"/>
  <c r="A93" i="8"/>
  <c r="B94" i="9"/>
  <c r="A93" i="9"/>
  <c r="D93" i="8" l="1"/>
  <c r="F94" i="8" s="1"/>
  <c r="E93" i="8"/>
  <c r="B98" i="12"/>
  <c r="A97" i="12"/>
  <c r="E96" i="12"/>
  <c r="D96" i="12"/>
  <c r="F97" i="12" s="1"/>
  <c r="D93" i="9"/>
  <c r="F94" i="9" s="1"/>
  <c r="E93" i="9"/>
  <c r="A94" i="8"/>
  <c r="B95" i="8"/>
  <c r="A94" i="9"/>
  <c r="B95" i="9"/>
  <c r="D94" i="8" l="1"/>
  <c r="F95" i="8" s="1"/>
  <c r="E94" i="8"/>
  <c r="B99" i="12"/>
  <c r="E97" i="12"/>
  <c r="D97" i="12"/>
  <c r="F98" i="12" s="1"/>
  <c r="A98" i="12"/>
  <c r="D94" i="9"/>
  <c r="F95" i="9" s="1"/>
  <c r="E94" i="9"/>
  <c r="B96" i="8"/>
  <c r="A95" i="8"/>
  <c r="B96" i="9"/>
  <c r="A95" i="9"/>
  <c r="E95" i="8" l="1"/>
  <c r="D95" i="8"/>
  <c r="F96" i="8" s="1"/>
  <c r="B100" i="12"/>
  <c r="A99" i="12"/>
  <c r="D98" i="12"/>
  <c r="F99" i="12" s="1"/>
  <c r="E98" i="12"/>
  <c r="E95" i="9"/>
  <c r="D95" i="9"/>
  <c r="F96" i="9" s="1"/>
  <c r="A96" i="8"/>
  <c r="B97" i="8"/>
  <c r="B97" i="9"/>
  <c r="A96" i="9"/>
  <c r="D96" i="8" l="1"/>
  <c r="F97" i="8" s="1"/>
  <c r="E96" i="8"/>
  <c r="B101" i="12"/>
  <c r="E99" i="12"/>
  <c r="A100" i="12"/>
  <c r="D99" i="12"/>
  <c r="F100" i="12" s="1"/>
  <c r="D96" i="9"/>
  <c r="F97" i="9" s="1"/>
  <c r="E96" i="9"/>
  <c r="B98" i="8"/>
  <c r="A97" i="8"/>
  <c r="B98" i="9"/>
  <c r="A97" i="9"/>
  <c r="D97" i="8" l="1"/>
  <c r="F98" i="8" s="1"/>
  <c r="E97" i="8"/>
  <c r="B102" i="12"/>
  <c r="E100" i="12"/>
  <c r="A101" i="12"/>
  <c r="D100" i="12"/>
  <c r="F101" i="12" s="1"/>
  <c r="D97" i="9"/>
  <c r="F98" i="9" s="1"/>
  <c r="E97" i="9"/>
  <c r="A98" i="8"/>
  <c r="B99" i="8"/>
  <c r="B99" i="9"/>
  <c r="A98" i="9"/>
  <c r="D98" i="8" l="1"/>
  <c r="F99" i="8" s="1"/>
  <c r="E98" i="8"/>
  <c r="B103" i="12"/>
  <c r="E101" i="12"/>
  <c r="D101" i="12"/>
  <c r="F102" i="12" s="1"/>
  <c r="A102" i="12"/>
  <c r="E98" i="9"/>
  <c r="D98" i="9"/>
  <c r="F99" i="9" s="1"/>
  <c r="B100" i="8"/>
  <c r="A99" i="8"/>
  <c r="B100" i="9"/>
  <c r="A99" i="9"/>
  <c r="D99" i="8" l="1"/>
  <c r="F100" i="8" s="1"/>
  <c r="E99" i="8"/>
  <c r="B104" i="12"/>
  <c r="A103" i="12"/>
  <c r="D102" i="12"/>
  <c r="F103" i="12" s="1"/>
  <c r="E102" i="12"/>
  <c r="D99" i="9"/>
  <c r="F100" i="9" s="1"/>
  <c r="E99" i="9"/>
  <c r="A100" i="8"/>
  <c r="B101" i="8"/>
  <c r="B101" i="9"/>
  <c r="A100" i="9"/>
  <c r="D100" i="8" l="1"/>
  <c r="E100" i="8"/>
  <c r="B105" i="12"/>
  <c r="E103" i="12"/>
  <c r="D103" i="12"/>
  <c r="F104" i="12" s="1"/>
  <c r="A104" i="12"/>
  <c r="D100" i="9"/>
  <c r="F101" i="9" s="1"/>
  <c r="E100" i="9"/>
  <c r="B102" i="8"/>
  <c r="A101" i="8"/>
  <c r="F101" i="8"/>
  <c r="A101" i="9"/>
  <c r="B102" i="9"/>
  <c r="D101" i="8" l="1"/>
  <c r="F102" i="8" s="1"/>
  <c r="E101" i="8"/>
  <c r="B106" i="12"/>
  <c r="A105" i="12"/>
  <c r="E104" i="12"/>
  <c r="D104" i="12"/>
  <c r="F105" i="12" s="1"/>
  <c r="B103" i="8"/>
  <c r="A102" i="8"/>
  <c r="E101" i="9"/>
  <c r="D101" i="9"/>
  <c r="F102" i="9" s="1"/>
  <c r="B103" i="9"/>
  <c r="A102" i="9"/>
  <c r="D102" i="8" l="1"/>
  <c r="F103" i="8" s="1"/>
  <c r="E102" i="8"/>
  <c r="B107" i="12"/>
  <c r="E105" i="12"/>
  <c r="D105" i="12"/>
  <c r="F106" i="12" s="1"/>
  <c r="A106" i="12"/>
  <c r="E102" i="9"/>
  <c r="D102" i="9"/>
  <c r="F103" i="9" s="1"/>
  <c r="B104" i="8"/>
  <c r="A103" i="8"/>
  <c r="B104" i="9"/>
  <c r="A103" i="9"/>
  <c r="E103" i="8" l="1"/>
  <c r="D103" i="8"/>
  <c r="F104" i="8" s="1"/>
  <c r="B108" i="12"/>
  <c r="A107" i="12"/>
  <c r="D106" i="12"/>
  <c r="F107" i="12" s="1"/>
  <c r="E106" i="12"/>
  <c r="D103" i="9"/>
  <c r="E103" i="9"/>
  <c r="B105" i="8"/>
  <c r="A104" i="8"/>
  <c r="B105" i="9"/>
  <c r="A104" i="9"/>
  <c r="F104" i="9"/>
  <c r="D104" i="8" l="1"/>
  <c r="F105" i="8" s="1"/>
  <c r="E104" i="8"/>
  <c r="B109" i="12"/>
  <c r="E107" i="12"/>
  <c r="D107" i="12"/>
  <c r="F108" i="12" s="1"/>
  <c r="A108" i="12"/>
  <c r="E104" i="9"/>
  <c r="D104" i="9"/>
  <c r="F105" i="9" s="1"/>
  <c r="B106" i="8"/>
  <c r="A105" i="8"/>
  <c r="A105" i="9"/>
  <c r="B106" i="9"/>
  <c r="D105" i="8" l="1"/>
  <c r="F106" i="8" s="1"/>
  <c r="E105" i="8"/>
  <c r="B110" i="12"/>
  <c r="E108" i="12"/>
  <c r="A109" i="12"/>
  <c r="D108" i="12"/>
  <c r="F109" i="12" s="1"/>
  <c r="A106" i="8"/>
  <c r="B107" i="8"/>
  <c r="E105" i="9"/>
  <c r="D105" i="9"/>
  <c r="F106" i="9" s="1"/>
  <c r="B107" i="9"/>
  <c r="A106" i="9"/>
  <c r="D106" i="8" l="1"/>
  <c r="F107" i="8" s="1"/>
  <c r="E106" i="8"/>
  <c r="B111" i="12"/>
  <c r="E109" i="12"/>
  <c r="D109" i="12"/>
  <c r="F110" i="12" s="1"/>
  <c r="A110" i="12"/>
  <c r="D106" i="9"/>
  <c r="F107" i="9" s="1"/>
  <c r="E106" i="9"/>
  <c r="B108" i="8"/>
  <c r="A107" i="8"/>
  <c r="B108" i="9"/>
  <c r="A107" i="9"/>
  <c r="D107" i="8" l="1"/>
  <c r="F108" i="8" s="1"/>
  <c r="E107" i="8"/>
  <c r="B112" i="12"/>
  <c r="A111" i="12"/>
  <c r="E110" i="12"/>
  <c r="D110" i="12"/>
  <c r="F111" i="12" s="1"/>
  <c r="E107" i="9"/>
  <c r="D107" i="9"/>
  <c r="F108" i="9" s="1"/>
  <c r="A108" i="8"/>
  <c r="B109" i="8"/>
  <c r="B109" i="9"/>
  <c r="A108" i="9"/>
  <c r="D108" i="8" l="1"/>
  <c r="F109" i="8" s="1"/>
  <c r="E108" i="8"/>
  <c r="B113" i="12"/>
  <c r="E111" i="12"/>
  <c r="A112" i="12"/>
  <c r="D111" i="12"/>
  <c r="F112" i="12" s="1"/>
  <c r="D108" i="9"/>
  <c r="F109" i="9" s="1"/>
  <c r="E108" i="9"/>
  <c r="B110" i="8"/>
  <c r="A109" i="8"/>
  <c r="A109" i="9"/>
  <c r="B110" i="9"/>
  <c r="D109" i="8" l="1"/>
  <c r="F110" i="8" s="1"/>
  <c r="E109" i="8"/>
  <c r="B114" i="12"/>
  <c r="A113" i="12"/>
  <c r="E112" i="12"/>
  <c r="D112" i="12"/>
  <c r="F113" i="12" s="1"/>
  <c r="A110" i="8"/>
  <c r="B111" i="8"/>
  <c r="D109" i="9"/>
  <c r="F110" i="9" s="1"/>
  <c r="E109" i="9"/>
  <c r="B111" i="9"/>
  <c r="A110" i="9"/>
  <c r="D110" i="8" l="1"/>
  <c r="F111" i="8" s="1"/>
  <c r="E110" i="8"/>
  <c r="B115" i="12"/>
  <c r="E113" i="12"/>
  <c r="D113" i="12"/>
  <c r="F114" i="12" s="1"/>
  <c r="A114" i="12"/>
  <c r="E110" i="9"/>
  <c r="D110" i="9"/>
  <c r="F111" i="9" s="1"/>
  <c r="B112" i="8"/>
  <c r="A111" i="8"/>
  <c r="B112" i="9"/>
  <c r="A111" i="9"/>
  <c r="D111" i="8" l="1"/>
  <c r="F112" i="8" s="1"/>
  <c r="E111" i="8"/>
  <c r="B116" i="12"/>
  <c r="E114" i="12"/>
  <c r="A115" i="12"/>
  <c r="D114" i="12"/>
  <c r="F115" i="12" s="1"/>
  <c r="E111" i="9"/>
  <c r="D111" i="9"/>
  <c r="F112" i="9" s="1"/>
  <c r="A112" i="8"/>
  <c r="B113" i="8"/>
  <c r="A112" i="9"/>
  <c r="B113" i="9"/>
  <c r="D112" i="8" l="1"/>
  <c r="F113" i="8" s="1"/>
  <c r="E112" i="8"/>
  <c r="B117" i="12"/>
  <c r="E115" i="12"/>
  <c r="A116" i="12"/>
  <c r="D115" i="12"/>
  <c r="F116" i="12" s="1"/>
  <c r="E112" i="9"/>
  <c r="D112" i="9"/>
  <c r="F113" i="9" s="1"/>
  <c r="B114" i="8"/>
  <c r="A113" i="8"/>
  <c r="B114" i="9"/>
  <c r="A113" i="9"/>
  <c r="D113" i="8" l="1"/>
  <c r="F114" i="8" s="1"/>
  <c r="E113" i="8"/>
  <c r="B118" i="12"/>
  <c r="E116" i="12"/>
  <c r="A117" i="12"/>
  <c r="D116" i="12"/>
  <c r="F117" i="12" s="1"/>
  <c r="E113" i="9"/>
  <c r="D113" i="9"/>
  <c r="F114" i="9" s="1"/>
  <c r="A114" i="8"/>
  <c r="B115" i="8"/>
  <c r="B115" i="9"/>
  <c r="A114" i="9"/>
  <c r="D114" i="8" l="1"/>
  <c r="F115" i="8" s="1"/>
  <c r="E114" i="8"/>
  <c r="B119" i="12"/>
  <c r="E117" i="12"/>
  <c r="D117" i="12"/>
  <c r="F118" i="12" s="1"/>
  <c r="A118" i="12"/>
  <c r="D114" i="9"/>
  <c r="F115" i="9" s="1"/>
  <c r="E114" i="9"/>
  <c r="B116" i="8"/>
  <c r="A115" i="8"/>
  <c r="B116" i="9"/>
  <c r="A115" i="9"/>
  <c r="D115" i="8" l="1"/>
  <c r="F116" i="8" s="1"/>
  <c r="E115" i="8"/>
  <c r="B120" i="12"/>
  <c r="D118" i="12"/>
  <c r="F119" i="12" s="1"/>
  <c r="A119" i="12"/>
  <c r="E118" i="12"/>
  <c r="D115" i="9"/>
  <c r="F116" i="9" s="1"/>
  <c r="E115" i="9"/>
  <c r="A116" i="8"/>
  <c r="B117" i="8"/>
  <c r="A116" i="9"/>
  <c r="B117" i="9"/>
  <c r="E116" i="8" l="1"/>
  <c r="D116" i="8"/>
  <c r="F117" i="8" s="1"/>
  <c r="B121" i="12"/>
  <c r="D119" i="12"/>
  <c r="F120" i="12" s="1"/>
  <c r="E119" i="12"/>
  <c r="A120" i="12"/>
  <c r="E116" i="9"/>
  <c r="D116" i="9"/>
  <c r="F117" i="9" s="1"/>
  <c r="B118" i="8"/>
  <c r="A117" i="8"/>
  <c r="B118" i="9"/>
  <c r="A117" i="9"/>
  <c r="D117" i="8" l="1"/>
  <c r="F118" i="8" s="1"/>
  <c r="E117" i="8"/>
  <c r="B122" i="12"/>
  <c r="A121" i="12"/>
  <c r="D120" i="12"/>
  <c r="F121" i="12" s="1"/>
  <c r="E120" i="12"/>
  <c r="D117" i="9"/>
  <c r="F118" i="9" s="1"/>
  <c r="E117" i="9"/>
  <c r="B119" i="8"/>
  <c r="A118" i="8"/>
  <c r="B119" i="9"/>
  <c r="A118" i="9"/>
  <c r="D118" i="8" l="1"/>
  <c r="F119" i="8" s="1"/>
  <c r="E118" i="8"/>
  <c r="B123" i="12"/>
  <c r="E121" i="12"/>
  <c r="A122" i="12"/>
  <c r="D121" i="12"/>
  <c r="F122" i="12" s="1"/>
  <c r="E118" i="9"/>
  <c r="D118" i="9"/>
  <c r="F119" i="9" s="1"/>
  <c r="A119" i="8"/>
  <c r="B120" i="8"/>
  <c r="B120" i="9"/>
  <c r="A119" i="9"/>
  <c r="E119" i="8" l="1"/>
  <c r="D119" i="8"/>
  <c r="F120" i="8" s="1"/>
  <c r="B124" i="12"/>
  <c r="A123" i="12"/>
  <c r="E122" i="12"/>
  <c r="D122" i="12"/>
  <c r="F123" i="12" s="1"/>
  <c r="E119" i="9"/>
  <c r="D119" i="9"/>
  <c r="F120" i="9" s="1"/>
  <c r="B121" i="8"/>
  <c r="A120" i="8"/>
  <c r="B121" i="9"/>
  <c r="A120" i="9"/>
  <c r="D120" i="8" l="1"/>
  <c r="F121" i="8" s="1"/>
  <c r="E120" i="8"/>
  <c r="B125" i="12"/>
  <c r="E123" i="12"/>
  <c r="D123" i="12"/>
  <c r="F124" i="12" s="1"/>
  <c r="A124" i="12"/>
  <c r="B122" i="8"/>
  <c r="A121" i="8"/>
  <c r="E120" i="9"/>
  <c r="D120" i="9"/>
  <c r="F121" i="9" s="1"/>
  <c r="B122" i="9"/>
  <c r="A121" i="9"/>
  <c r="E121" i="8" l="1"/>
  <c r="D121" i="8"/>
  <c r="F122" i="8" s="1"/>
  <c r="B126" i="12"/>
  <c r="E124" i="12"/>
  <c r="A125" i="12"/>
  <c r="D124" i="12"/>
  <c r="F125" i="12" s="1"/>
  <c r="D121" i="9"/>
  <c r="F122" i="9" s="1"/>
  <c r="E121" i="9"/>
  <c r="B123" i="8"/>
  <c r="A122" i="8"/>
  <c r="B123" i="9"/>
  <c r="A122" i="9"/>
  <c r="D122" i="8" l="1"/>
  <c r="F123" i="8" s="1"/>
  <c r="E122" i="8"/>
  <c r="B127" i="12"/>
  <c r="A126" i="12"/>
  <c r="D125" i="12"/>
  <c r="F126" i="12" s="1"/>
  <c r="E125" i="12"/>
  <c r="D122" i="9"/>
  <c r="F123" i="9" s="1"/>
  <c r="E122" i="9"/>
  <c r="B124" i="8"/>
  <c r="A123" i="8"/>
  <c r="B124" i="9"/>
  <c r="A123" i="9"/>
  <c r="D123" i="8" l="1"/>
  <c r="F124" i="8" s="1"/>
  <c r="E123" i="8"/>
  <c r="B128" i="12"/>
  <c r="D126" i="12"/>
  <c r="F127" i="12" s="1"/>
  <c r="E126" i="12"/>
  <c r="A127" i="12"/>
  <c r="E123" i="9"/>
  <c r="D123" i="9"/>
  <c r="F124" i="9" s="1"/>
  <c r="A124" i="8"/>
  <c r="B125" i="8"/>
  <c r="B125" i="9"/>
  <c r="A124" i="9"/>
  <c r="E124" i="8" l="1"/>
  <c r="D124" i="8"/>
  <c r="F125" i="8" s="1"/>
  <c r="B129" i="12"/>
  <c r="D127" i="12"/>
  <c r="F128" i="12" s="1"/>
  <c r="A128" i="12"/>
  <c r="E127" i="12"/>
  <c r="D124" i="9"/>
  <c r="E124" i="9"/>
  <c r="B126" i="8"/>
  <c r="A125" i="8"/>
  <c r="A125" i="9"/>
  <c r="B126" i="9"/>
  <c r="F125" i="9"/>
  <c r="D125" i="8" l="1"/>
  <c r="F126" i="8" s="1"/>
  <c r="E125" i="8"/>
  <c r="B130" i="12"/>
  <c r="E128" i="12"/>
  <c r="A129" i="12"/>
  <c r="D128" i="12"/>
  <c r="F129" i="12" s="1"/>
  <c r="B127" i="8"/>
  <c r="A126" i="8"/>
  <c r="D125" i="9"/>
  <c r="F126" i="9" s="1"/>
  <c r="E125" i="9"/>
  <c r="B127" i="9"/>
  <c r="A126" i="9"/>
  <c r="D126" i="8" l="1"/>
  <c r="F127" i="8" s="1"/>
  <c r="E126" i="8"/>
  <c r="B131" i="12"/>
  <c r="A130" i="12"/>
  <c r="E129" i="12"/>
  <c r="D129" i="12"/>
  <c r="F130" i="12" s="1"/>
  <c r="D126" i="9"/>
  <c r="F127" i="9" s="1"/>
  <c r="E126" i="9"/>
  <c r="B128" i="8"/>
  <c r="A127" i="8"/>
  <c r="A127" i="9"/>
  <c r="B128" i="9"/>
  <c r="D127" i="8" l="1"/>
  <c r="F128" i="8" s="1"/>
  <c r="E127" i="8"/>
  <c r="B132" i="12"/>
  <c r="A131" i="12"/>
  <c r="E130" i="12"/>
  <c r="D130" i="12"/>
  <c r="F131" i="12" s="1"/>
  <c r="B129" i="8"/>
  <c r="A128" i="8"/>
  <c r="D127" i="9"/>
  <c r="F128" i="9" s="1"/>
  <c r="E127" i="9"/>
  <c r="B129" i="9"/>
  <c r="A128" i="9"/>
  <c r="D128" i="8" l="1"/>
  <c r="F129" i="8" s="1"/>
  <c r="E128" i="8"/>
  <c r="B133" i="12"/>
  <c r="D131" i="12"/>
  <c r="F132" i="12" s="1"/>
  <c r="E131" i="12"/>
  <c r="A132" i="12"/>
  <c r="D128" i="9"/>
  <c r="F129" i="9" s="1"/>
  <c r="E128" i="9"/>
  <c r="A129" i="8"/>
  <c r="B130" i="8"/>
  <c r="A129" i="9"/>
  <c r="B130" i="9"/>
  <c r="D129" i="8" l="1"/>
  <c r="F130" i="8" s="1"/>
  <c r="E129" i="8"/>
  <c r="B134" i="12"/>
  <c r="E132" i="12"/>
  <c r="D132" i="12"/>
  <c r="F133" i="12" s="1"/>
  <c r="A133" i="12"/>
  <c r="B131" i="8"/>
  <c r="A130" i="8"/>
  <c r="D129" i="9"/>
  <c r="F130" i="9" s="1"/>
  <c r="E129" i="9"/>
  <c r="B131" i="9"/>
  <c r="A130" i="9"/>
  <c r="D130" i="8" l="1"/>
  <c r="F131" i="8" s="1"/>
  <c r="E130" i="8"/>
  <c r="B135" i="12"/>
  <c r="D133" i="12"/>
  <c r="F134" i="12" s="1"/>
  <c r="E133" i="12"/>
  <c r="A134" i="12"/>
  <c r="B132" i="8"/>
  <c r="A131" i="8"/>
  <c r="E130" i="9"/>
  <c r="D130" i="9"/>
  <c r="F131" i="9" s="1"/>
  <c r="A131" i="9"/>
  <c r="B132" i="9"/>
  <c r="E131" i="8" l="1"/>
  <c r="D131" i="8"/>
  <c r="F132" i="8" s="1"/>
  <c r="B136" i="12"/>
  <c r="D134" i="12"/>
  <c r="F135" i="12" s="1"/>
  <c r="A135" i="12"/>
  <c r="E134" i="12"/>
  <c r="A132" i="8"/>
  <c r="B133" i="8"/>
  <c r="E131" i="9"/>
  <c r="D131" i="9"/>
  <c r="F132" i="9" s="1"/>
  <c r="B133" i="9"/>
  <c r="A132" i="9"/>
  <c r="D132" i="8" l="1"/>
  <c r="F133" i="8" s="1"/>
  <c r="E132" i="8"/>
  <c r="B137" i="12"/>
  <c r="D135" i="12"/>
  <c r="F136" i="12" s="1"/>
  <c r="A136" i="12"/>
  <c r="E135" i="12"/>
  <c r="E132" i="9"/>
  <c r="D132" i="9"/>
  <c r="F133" i="9" s="1"/>
  <c r="B134" i="8"/>
  <c r="A133" i="8"/>
  <c r="B134" i="9"/>
  <c r="A133" i="9"/>
  <c r="D133" i="8" l="1"/>
  <c r="F134" i="8" s="1"/>
  <c r="E133" i="8"/>
  <c r="B138" i="12"/>
  <c r="E136" i="12"/>
  <c r="D136" i="12"/>
  <c r="F137" i="12" s="1"/>
  <c r="A137" i="12"/>
  <c r="E133" i="9"/>
  <c r="D133" i="9"/>
  <c r="F134" i="9" s="1"/>
  <c r="B135" i="8"/>
  <c r="A134" i="8"/>
  <c r="A134" i="9"/>
  <c r="B135" i="9"/>
  <c r="D134" i="8" l="1"/>
  <c r="F135" i="8" s="1"/>
  <c r="E134" i="8"/>
  <c r="B139" i="12"/>
  <c r="D137" i="12"/>
  <c r="F138" i="12" s="1"/>
  <c r="E137" i="12"/>
  <c r="A138" i="12"/>
  <c r="A135" i="8"/>
  <c r="B136" i="8"/>
  <c r="E134" i="9"/>
  <c r="D134" i="9"/>
  <c r="F135" i="9" s="1"/>
  <c r="B136" i="9"/>
  <c r="A135" i="9"/>
  <c r="E135" i="8" l="1"/>
  <c r="D135" i="8"/>
  <c r="F136" i="8" s="1"/>
  <c r="B140" i="12"/>
  <c r="E138" i="12"/>
  <c r="D138" i="12"/>
  <c r="F139" i="12" s="1"/>
  <c r="A139" i="12"/>
  <c r="E135" i="9"/>
  <c r="D135" i="9"/>
  <c r="F136" i="9" s="1"/>
  <c r="A136" i="8"/>
  <c r="B137" i="8"/>
  <c r="A136" i="9"/>
  <c r="B137" i="9"/>
  <c r="D136" i="8" l="1"/>
  <c r="F137" i="8" s="1"/>
  <c r="E136" i="8"/>
  <c r="B141" i="12"/>
  <c r="D139" i="12"/>
  <c r="F140" i="12" s="1"/>
  <c r="E139" i="12"/>
  <c r="A140" i="12"/>
  <c r="E136" i="9"/>
  <c r="D136" i="9"/>
  <c r="F137" i="9" s="1"/>
  <c r="A137" i="8"/>
  <c r="B138" i="8"/>
  <c r="B138" i="9"/>
  <c r="A137" i="9"/>
  <c r="D137" i="8" l="1"/>
  <c r="F138" i="8" s="1"/>
  <c r="E137" i="8"/>
  <c r="B142" i="12"/>
  <c r="A141" i="12"/>
  <c r="E140" i="12"/>
  <c r="D140" i="12"/>
  <c r="F141" i="12" s="1"/>
  <c r="D137" i="9"/>
  <c r="F138" i="9" s="1"/>
  <c r="E137" i="9"/>
  <c r="B139" i="8"/>
  <c r="A138" i="8"/>
  <c r="B139" i="9"/>
  <c r="A138" i="9"/>
  <c r="D138" i="8" l="1"/>
  <c r="F139" i="8" s="1"/>
  <c r="E138" i="8"/>
  <c r="B143" i="12"/>
  <c r="D141" i="12"/>
  <c r="F142" i="12" s="1"/>
  <c r="A142" i="12"/>
  <c r="E141" i="12"/>
  <c r="E138" i="9"/>
  <c r="D138" i="9"/>
  <c r="F139" i="9" s="1"/>
  <c r="A139" i="8"/>
  <c r="B140" i="8"/>
  <c r="B140" i="9"/>
  <c r="A139" i="9"/>
  <c r="D139" i="8" l="1"/>
  <c r="F140" i="8" s="1"/>
  <c r="E139" i="8"/>
  <c r="B144" i="12"/>
  <c r="D142" i="12"/>
  <c r="F143" i="12" s="1"/>
  <c r="E142" i="12"/>
  <c r="A143" i="12"/>
  <c r="E139" i="9"/>
  <c r="D139" i="9"/>
  <c r="F140" i="9" s="1"/>
  <c r="A140" i="8"/>
  <c r="B141" i="8"/>
  <c r="A140" i="9"/>
  <c r="B141" i="9"/>
  <c r="E140" i="8" l="1"/>
  <c r="D140" i="8"/>
  <c r="F141" i="8" s="1"/>
  <c r="B145" i="12"/>
  <c r="D143" i="12"/>
  <c r="F144" i="12" s="1"/>
  <c r="A144" i="12"/>
  <c r="E143" i="12"/>
  <c r="D140" i="9"/>
  <c r="E140" i="9"/>
  <c r="A141" i="8"/>
  <c r="B142" i="8"/>
  <c r="A141" i="9"/>
  <c r="B142" i="9"/>
  <c r="F141" i="9"/>
  <c r="D141" i="8" l="1"/>
  <c r="F142" i="8" s="1"/>
  <c r="E141" i="8"/>
  <c r="B146" i="12"/>
  <c r="E144" i="12"/>
  <c r="A145" i="12"/>
  <c r="D144" i="12"/>
  <c r="F145" i="12" s="1"/>
  <c r="E141" i="9"/>
  <c r="D141" i="9"/>
  <c r="F142" i="9" s="1"/>
  <c r="B143" i="8"/>
  <c r="A142" i="8"/>
  <c r="B143" i="9"/>
  <c r="A142" i="9"/>
  <c r="D142" i="8" l="1"/>
  <c r="F143" i="8" s="1"/>
  <c r="E142" i="8"/>
  <c r="B147" i="12"/>
  <c r="A146" i="12"/>
  <c r="E145" i="12"/>
  <c r="D145" i="12"/>
  <c r="F146" i="12" s="1"/>
  <c r="D142" i="9"/>
  <c r="F143" i="9" s="1"/>
  <c r="E142" i="9"/>
  <c r="A143" i="8"/>
  <c r="B144" i="8"/>
  <c r="B144" i="9"/>
  <c r="A143" i="9"/>
  <c r="D143" i="8" l="1"/>
  <c r="F144" i="8" s="1"/>
  <c r="E143" i="8"/>
  <c r="B148" i="12"/>
  <c r="E146" i="12"/>
  <c r="A147" i="12"/>
  <c r="D146" i="12"/>
  <c r="F147" i="12" s="1"/>
  <c r="D143" i="9"/>
  <c r="F144" i="9" s="1"/>
  <c r="E143" i="9"/>
  <c r="A144" i="8"/>
  <c r="B145" i="8"/>
  <c r="B145" i="9"/>
  <c r="A144" i="9"/>
  <c r="D144" i="8" l="1"/>
  <c r="F145" i="8" s="1"/>
  <c r="E144" i="8"/>
  <c r="B149" i="12"/>
  <c r="E147" i="12"/>
  <c r="A148" i="12"/>
  <c r="D147" i="12"/>
  <c r="F148" i="12" s="1"/>
  <c r="D144" i="9"/>
  <c r="F145" i="9" s="1"/>
  <c r="E144" i="9"/>
  <c r="A145" i="8"/>
  <c r="B146" i="8"/>
  <c r="B146" i="9"/>
  <c r="A145" i="9"/>
  <c r="D145" i="8" l="1"/>
  <c r="F146" i="8" s="1"/>
  <c r="E145" i="8"/>
  <c r="B150" i="12"/>
  <c r="A149" i="12"/>
  <c r="E148" i="12"/>
  <c r="D148" i="12"/>
  <c r="F149" i="12" s="1"/>
  <c r="D145" i="9"/>
  <c r="F146" i="9" s="1"/>
  <c r="E145" i="9"/>
  <c r="B147" i="8"/>
  <c r="A146" i="8"/>
  <c r="A146" i="9"/>
  <c r="B147" i="9"/>
  <c r="D146" i="8" l="1"/>
  <c r="F147" i="8" s="1"/>
  <c r="E146" i="8"/>
  <c r="B151" i="12"/>
  <c r="E149" i="12"/>
  <c r="D149" i="12"/>
  <c r="F150" i="12" s="1"/>
  <c r="A150" i="12"/>
  <c r="A147" i="8"/>
  <c r="B148" i="8"/>
  <c r="E146" i="9"/>
  <c r="D146" i="9"/>
  <c r="F147" i="9" s="1"/>
  <c r="B148" i="9"/>
  <c r="A147" i="9"/>
  <c r="D147" i="8" l="1"/>
  <c r="F148" i="8" s="1"/>
  <c r="E147" i="8"/>
  <c r="B152" i="12"/>
  <c r="E150" i="12"/>
  <c r="D150" i="12"/>
  <c r="F151" i="12" s="1"/>
  <c r="A151" i="12"/>
  <c r="A148" i="8"/>
  <c r="B149" i="8"/>
  <c r="D147" i="9"/>
  <c r="F148" i="9" s="1"/>
  <c r="E147" i="9"/>
  <c r="B149" i="9"/>
  <c r="A148" i="9"/>
  <c r="D148" i="8" l="1"/>
  <c r="F149" i="8" s="1"/>
  <c r="E148" i="8"/>
  <c r="B153" i="12"/>
  <c r="D151" i="12"/>
  <c r="F152" i="12" s="1"/>
  <c r="E151" i="12"/>
  <c r="A152" i="12"/>
  <c r="D148" i="9"/>
  <c r="F149" i="9" s="1"/>
  <c r="E148" i="9"/>
  <c r="A149" i="8"/>
  <c r="B150" i="8"/>
  <c r="B150" i="9"/>
  <c r="A149" i="9"/>
  <c r="D149" i="8" l="1"/>
  <c r="F150" i="8" s="1"/>
  <c r="E149" i="8"/>
  <c r="B154" i="12"/>
  <c r="E152" i="12"/>
  <c r="A153" i="12"/>
  <c r="D152" i="12"/>
  <c r="F153" i="12" s="1"/>
  <c r="E149" i="9"/>
  <c r="D149" i="9"/>
  <c r="F150" i="9" s="1"/>
  <c r="B151" i="8"/>
  <c r="A150" i="8"/>
  <c r="B151" i="9"/>
  <c r="A150" i="9"/>
  <c r="D150" i="8" l="1"/>
  <c r="F151" i="8" s="1"/>
  <c r="E150" i="8"/>
  <c r="B155" i="12"/>
  <c r="D153" i="12"/>
  <c r="F154" i="12" s="1"/>
  <c r="A154" i="12"/>
  <c r="E153" i="12"/>
  <c r="E150" i="9"/>
  <c r="D150" i="9"/>
  <c r="F151" i="9" s="1"/>
  <c r="A151" i="8"/>
  <c r="B152" i="8"/>
  <c r="B152" i="9"/>
  <c r="A151" i="9"/>
  <c r="D151" i="8" l="1"/>
  <c r="F152" i="8" s="1"/>
  <c r="E151" i="8"/>
  <c r="B156" i="12"/>
  <c r="E154" i="12"/>
  <c r="D154" i="12"/>
  <c r="F155" i="12" s="1"/>
  <c r="A155" i="12"/>
  <c r="E151" i="9"/>
  <c r="D151" i="9"/>
  <c r="F152" i="9" s="1"/>
  <c r="A152" i="8"/>
  <c r="B153" i="8"/>
  <c r="B153" i="9"/>
  <c r="A152" i="9"/>
  <c r="D152" i="8" l="1"/>
  <c r="F153" i="8" s="1"/>
  <c r="E152" i="8"/>
  <c r="B157" i="12"/>
  <c r="E155" i="12"/>
  <c r="A156" i="12"/>
  <c r="D155" i="12"/>
  <c r="F156" i="12" s="1"/>
  <c r="D152" i="9"/>
  <c r="F153" i="9" s="1"/>
  <c r="E152" i="9"/>
  <c r="A153" i="8"/>
  <c r="B154" i="8"/>
  <c r="B154" i="9"/>
  <c r="A153" i="9"/>
  <c r="E153" i="8" l="1"/>
  <c r="D153" i="8"/>
  <c r="F154" i="8" s="1"/>
  <c r="B158" i="12"/>
  <c r="E156" i="12"/>
  <c r="D156" i="12"/>
  <c r="F157" i="12" s="1"/>
  <c r="A157" i="12"/>
  <c r="E153" i="9"/>
  <c r="D153" i="9"/>
  <c r="F154" i="9" s="1"/>
  <c r="B155" i="8"/>
  <c r="A154" i="8"/>
  <c r="B155" i="9"/>
  <c r="A154" i="9"/>
  <c r="D154" i="8" l="1"/>
  <c r="F155" i="8" s="1"/>
  <c r="E154" i="8"/>
  <c r="B159" i="12"/>
  <c r="D157" i="12"/>
  <c r="F158" i="12" s="1"/>
  <c r="E157" i="12"/>
  <c r="A158" i="12"/>
  <c r="D154" i="9"/>
  <c r="E154" i="9"/>
  <c r="B156" i="8"/>
  <c r="A155" i="8"/>
  <c r="A155" i="9"/>
  <c r="B156" i="9"/>
  <c r="F155" i="9"/>
  <c r="D155" i="8" l="1"/>
  <c r="F156" i="8" s="1"/>
  <c r="E155" i="8"/>
  <c r="B160" i="12"/>
  <c r="A159" i="12"/>
  <c r="E158" i="12"/>
  <c r="D158" i="12"/>
  <c r="F159" i="12" s="1"/>
  <c r="A156" i="8"/>
  <c r="B157" i="8"/>
  <c r="E155" i="9"/>
  <c r="D155" i="9"/>
  <c r="F156" i="9" s="1"/>
  <c r="B157" i="9"/>
  <c r="A156" i="9"/>
  <c r="D156" i="8" l="1"/>
  <c r="F157" i="8" s="1"/>
  <c r="E156" i="8"/>
  <c r="B161" i="12"/>
  <c r="D159" i="12"/>
  <c r="F160" i="12" s="1"/>
  <c r="A160" i="12"/>
  <c r="E159" i="12"/>
  <c r="D156" i="9"/>
  <c r="F157" i="9" s="1"/>
  <c r="E156" i="9"/>
  <c r="B158" i="8"/>
  <c r="A157" i="8"/>
  <c r="B158" i="9"/>
  <c r="A157" i="9"/>
  <c r="D157" i="8" l="1"/>
  <c r="F158" i="8" s="1"/>
  <c r="E157" i="8"/>
  <c r="B162" i="12"/>
  <c r="E160" i="12"/>
  <c r="A161" i="12"/>
  <c r="D160" i="12"/>
  <c r="F161" i="12" s="1"/>
  <c r="E157" i="9"/>
  <c r="D157" i="9"/>
  <c r="F158" i="9" s="1"/>
  <c r="B159" i="8"/>
  <c r="A158" i="8"/>
  <c r="B159" i="9"/>
  <c r="A158" i="9"/>
  <c r="D158" i="8" l="1"/>
  <c r="F159" i="8" s="1"/>
  <c r="E158" i="8"/>
  <c r="B163" i="12"/>
  <c r="A162" i="12"/>
  <c r="E161" i="12"/>
  <c r="D161" i="12"/>
  <c r="F162" i="12" s="1"/>
  <c r="D158" i="9"/>
  <c r="F159" i="9" s="1"/>
  <c r="E158" i="9"/>
  <c r="B160" i="8"/>
  <c r="A159" i="8"/>
  <c r="A159" i="9"/>
  <c r="B160" i="9"/>
  <c r="D159" i="8" l="1"/>
  <c r="F160" i="8" s="1"/>
  <c r="E159" i="8"/>
  <c r="B164" i="12"/>
  <c r="D162" i="12"/>
  <c r="F163" i="12" s="1"/>
  <c r="E162" i="12"/>
  <c r="A163" i="12"/>
  <c r="B161" i="8"/>
  <c r="A160" i="8"/>
  <c r="E159" i="9"/>
  <c r="D159" i="9"/>
  <c r="F160" i="9" s="1"/>
  <c r="B161" i="9"/>
  <c r="A160" i="9"/>
  <c r="E160" i="8" l="1"/>
  <c r="D160" i="8"/>
  <c r="F161" i="8" s="1"/>
  <c r="B165" i="12"/>
  <c r="E163" i="12"/>
  <c r="A164" i="12"/>
  <c r="D163" i="12"/>
  <c r="F164" i="12" s="1"/>
  <c r="B162" i="8"/>
  <c r="A161" i="8"/>
  <c r="D160" i="9"/>
  <c r="E160" i="9"/>
  <c r="A161" i="9"/>
  <c r="B162" i="9"/>
  <c r="F161" i="9"/>
  <c r="D161" i="8" l="1"/>
  <c r="E161" i="8"/>
  <c r="B166" i="12"/>
  <c r="A165" i="12"/>
  <c r="E164" i="12"/>
  <c r="D164" i="12"/>
  <c r="F165" i="12" s="1"/>
  <c r="B163" i="8"/>
  <c r="A162" i="8"/>
  <c r="F162" i="8"/>
  <c r="D161" i="9"/>
  <c r="F162" i="9" s="1"/>
  <c r="E161" i="9"/>
  <c r="B163" i="9"/>
  <c r="A162" i="9"/>
  <c r="D162" i="8" l="1"/>
  <c r="F163" i="8" s="1"/>
  <c r="E162" i="8"/>
  <c r="B167" i="12"/>
  <c r="D165" i="12"/>
  <c r="F166" i="12" s="1"/>
  <c r="E165" i="12"/>
  <c r="A166" i="12"/>
  <c r="E162" i="9"/>
  <c r="D162" i="9"/>
  <c r="F163" i="9" s="1"/>
  <c r="B164" i="8"/>
  <c r="A163" i="8"/>
  <c r="B164" i="9"/>
  <c r="A163" i="9"/>
  <c r="D163" i="8" l="1"/>
  <c r="F164" i="8" s="1"/>
  <c r="E163" i="8"/>
  <c r="B168" i="12"/>
  <c r="E166" i="12"/>
  <c r="D166" i="12"/>
  <c r="F167" i="12" s="1"/>
  <c r="A167" i="12"/>
  <c r="A164" i="8"/>
  <c r="B165" i="8"/>
  <c r="D163" i="9"/>
  <c r="F164" i="9" s="1"/>
  <c r="E163" i="9"/>
  <c r="B165" i="9"/>
  <c r="A164" i="9"/>
  <c r="D164" i="8" l="1"/>
  <c r="F165" i="8" s="1"/>
  <c r="E164" i="8"/>
  <c r="B169" i="12"/>
  <c r="D167" i="12"/>
  <c r="F168" i="12" s="1"/>
  <c r="A168" i="12"/>
  <c r="E167" i="12"/>
  <c r="A165" i="8"/>
  <c r="B166" i="8"/>
  <c r="D164" i="9"/>
  <c r="E164" i="9"/>
  <c r="B166" i="9"/>
  <c r="A165" i="9"/>
  <c r="F165" i="9"/>
  <c r="D165" i="8" l="1"/>
  <c r="F166" i="8" s="1"/>
  <c r="E165" i="8"/>
  <c r="B170" i="12"/>
  <c r="E168" i="12"/>
  <c r="A169" i="12"/>
  <c r="D168" i="12"/>
  <c r="F169" i="12" s="1"/>
  <c r="E165" i="9"/>
  <c r="D165" i="9"/>
  <c r="F166" i="9" s="1"/>
  <c r="B167" i="8"/>
  <c r="A166" i="8"/>
  <c r="B167" i="9"/>
  <c r="A166" i="9"/>
  <c r="D166" i="8" l="1"/>
  <c r="F167" i="8" s="1"/>
  <c r="E166" i="8"/>
  <c r="B171" i="12"/>
  <c r="D169" i="12"/>
  <c r="F170" i="12" s="1"/>
  <c r="E169" i="12"/>
  <c r="A170" i="12"/>
  <c r="B168" i="8"/>
  <c r="A167" i="8"/>
  <c r="D166" i="9"/>
  <c r="F167" i="9" s="1"/>
  <c r="E166" i="9"/>
  <c r="A167" i="9"/>
  <c r="B168" i="9"/>
  <c r="E167" i="8" l="1"/>
  <c r="D167" i="8"/>
  <c r="F168" i="8" s="1"/>
  <c r="B172" i="12"/>
  <c r="D170" i="12"/>
  <c r="F171" i="12" s="1"/>
  <c r="E170" i="12"/>
  <c r="A171" i="12"/>
  <c r="E167" i="9"/>
  <c r="D167" i="9"/>
  <c r="F168" i="9" s="1"/>
  <c r="B169" i="8"/>
  <c r="A168" i="8"/>
  <c r="A168" i="9"/>
  <c r="B169" i="9"/>
  <c r="D168" i="8" l="1"/>
  <c r="F169" i="8" s="1"/>
  <c r="E168" i="8"/>
  <c r="B173" i="12"/>
  <c r="A172" i="12"/>
  <c r="D171" i="12"/>
  <c r="F172" i="12" s="1"/>
  <c r="E171" i="12"/>
  <c r="A169" i="8"/>
  <c r="B170" i="8"/>
  <c r="E168" i="9"/>
  <c r="D168" i="9"/>
  <c r="F169" i="9" s="1"/>
  <c r="A169" i="9"/>
  <c r="B170" i="9"/>
  <c r="D169" i="8" l="1"/>
  <c r="F170" i="8" s="1"/>
  <c r="E169" i="8"/>
  <c r="B174" i="12"/>
  <c r="E172" i="12"/>
  <c r="D172" i="12"/>
  <c r="F173" i="12" s="1"/>
  <c r="A173" i="12"/>
  <c r="A170" i="8"/>
  <c r="B171" i="8"/>
  <c r="E169" i="9"/>
  <c r="D169" i="9"/>
  <c r="F170" i="9" s="1"/>
  <c r="B171" i="9"/>
  <c r="A170" i="9"/>
  <c r="D170" i="8" l="1"/>
  <c r="F171" i="8" s="1"/>
  <c r="E170" i="8"/>
  <c r="B175" i="12"/>
  <c r="D173" i="12"/>
  <c r="F174" i="12" s="1"/>
  <c r="A174" i="12"/>
  <c r="E173" i="12"/>
  <c r="D170" i="9"/>
  <c r="F171" i="9" s="1"/>
  <c r="E170" i="9"/>
  <c r="A171" i="8"/>
  <c r="B172" i="8"/>
  <c r="B172" i="9"/>
  <c r="A171" i="9"/>
  <c r="D171" i="8" l="1"/>
  <c r="F172" i="8" s="1"/>
  <c r="E171" i="8"/>
  <c r="B176" i="12"/>
  <c r="D174" i="12"/>
  <c r="F175" i="12" s="1"/>
  <c r="E174" i="12"/>
  <c r="A175" i="12"/>
  <c r="D171" i="9"/>
  <c r="F172" i="9" s="1"/>
  <c r="E171" i="9"/>
  <c r="A172" i="8"/>
  <c r="B173" i="8"/>
  <c r="A172" i="9"/>
  <c r="B173" i="9"/>
  <c r="E172" i="8" l="1"/>
  <c r="D172" i="8"/>
  <c r="F173" i="8" s="1"/>
  <c r="B177" i="12"/>
  <c r="D175" i="12"/>
  <c r="F176" i="12" s="1"/>
  <c r="A176" i="12"/>
  <c r="E175" i="12"/>
  <c r="D172" i="9"/>
  <c r="F173" i="9" s="1"/>
  <c r="E172" i="9"/>
  <c r="A173" i="8"/>
  <c r="B174" i="8"/>
  <c r="B174" i="9"/>
  <c r="A173" i="9"/>
  <c r="D173" i="8" l="1"/>
  <c r="F174" i="8" s="1"/>
  <c r="E173" i="8"/>
  <c r="B178" i="12"/>
  <c r="E176" i="12"/>
  <c r="A177" i="12"/>
  <c r="D176" i="12"/>
  <c r="F177" i="12" s="1"/>
  <c r="D173" i="9"/>
  <c r="F174" i="9" s="1"/>
  <c r="E173" i="9"/>
  <c r="B175" i="8"/>
  <c r="A174" i="8"/>
  <c r="B175" i="9"/>
  <c r="A174" i="9"/>
  <c r="D174" i="8" l="1"/>
  <c r="F175" i="8" s="1"/>
  <c r="E174" i="8"/>
  <c r="B179" i="12"/>
  <c r="A178" i="12"/>
  <c r="E177" i="12"/>
  <c r="D177" i="12"/>
  <c r="F178" i="12" s="1"/>
  <c r="E174" i="9"/>
  <c r="D174" i="9"/>
  <c r="F175" i="9" s="1"/>
  <c r="A175" i="8"/>
  <c r="B176" i="8"/>
  <c r="B176" i="9"/>
  <c r="A175" i="9"/>
  <c r="D175" i="8" l="1"/>
  <c r="F176" i="8" s="1"/>
  <c r="E175" i="8"/>
  <c r="B180" i="12"/>
  <c r="D178" i="12"/>
  <c r="F179" i="12" s="1"/>
  <c r="E178" i="12"/>
  <c r="A179" i="12"/>
  <c r="E175" i="9"/>
  <c r="D175" i="9"/>
  <c r="F176" i="9" s="1"/>
  <c r="B177" i="8"/>
  <c r="A176" i="8"/>
  <c r="A176" i="9"/>
  <c r="B177" i="9"/>
  <c r="D176" i="8" l="1"/>
  <c r="F177" i="8" s="1"/>
  <c r="E176" i="8"/>
  <c r="B181" i="12"/>
  <c r="E179" i="12"/>
  <c r="A180" i="12"/>
  <c r="D179" i="12"/>
  <c r="F180" i="12" s="1"/>
  <c r="A177" i="8"/>
  <c r="B178" i="8"/>
  <c r="E176" i="9"/>
  <c r="D176" i="9"/>
  <c r="F177" i="9" s="1"/>
  <c r="B178" i="9"/>
  <c r="A177" i="9"/>
  <c r="D177" i="8" l="1"/>
  <c r="F178" i="8" s="1"/>
  <c r="E177" i="8"/>
  <c r="B182" i="12"/>
  <c r="E180" i="12"/>
  <c r="D180" i="12"/>
  <c r="F181" i="12" s="1"/>
  <c r="A181" i="12"/>
  <c r="D177" i="9"/>
  <c r="F178" i="9" s="1"/>
  <c r="E177" i="9"/>
  <c r="B179" i="8"/>
  <c r="A178" i="8"/>
  <c r="A178" i="9"/>
  <c r="B179" i="9"/>
  <c r="D178" i="8" l="1"/>
  <c r="F179" i="8" s="1"/>
  <c r="E178" i="8"/>
  <c r="B183" i="12"/>
  <c r="E181" i="12"/>
  <c r="D181" i="12"/>
  <c r="F182" i="12" s="1"/>
  <c r="A182" i="12"/>
  <c r="D178" i="9"/>
  <c r="F179" i="9" s="1"/>
  <c r="E178" i="9"/>
  <c r="A179" i="8"/>
  <c r="B180" i="8"/>
  <c r="B180" i="9"/>
  <c r="A179" i="9"/>
  <c r="D179" i="8" l="1"/>
  <c r="F180" i="8" s="1"/>
  <c r="E179" i="8"/>
  <c r="B184" i="12"/>
  <c r="E182" i="12"/>
  <c r="A183" i="12"/>
  <c r="D182" i="12"/>
  <c r="F183" i="12" s="1"/>
  <c r="D179" i="9"/>
  <c r="F180" i="9" s="1"/>
  <c r="E179" i="9"/>
  <c r="A180" i="8"/>
  <c r="B181" i="8"/>
  <c r="A180" i="9"/>
  <c r="B181" i="9"/>
  <c r="E180" i="8" l="1"/>
  <c r="D180" i="8"/>
  <c r="F181" i="8" s="1"/>
  <c r="B185" i="12"/>
  <c r="D183" i="12"/>
  <c r="F184" i="12" s="1"/>
  <c r="E183" i="12"/>
  <c r="A184" i="12"/>
  <c r="E180" i="9"/>
  <c r="D180" i="9"/>
  <c r="F181" i="9" s="1"/>
  <c r="A181" i="8"/>
  <c r="B182" i="8"/>
  <c r="A181" i="9"/>
  <c r="B182" i="9"/>
  <c r="D181" i="8" l="1"/>
  <c r="F182" i="8" s="1"/>
  <c r="E181" i="8"/>
  <c r="B186" i="12"/>
  <c r="E184" i="12"/>
  <c r="A185" i="12"/>
  <c r="D184" i="12"/>
  <c r="F185" i="12" s="1"/>
  <c r="E181" i="9"/>
  <c r="D181" i="9"/>
  <c r="F182" i="9" s="1"/>
  <c r="B183" i="8"/>
  <c r="A182" i="8"/>
  <c r="A182" i="9"/>
  <c r="B183" i="9"/>
  <c r="D182" i="8" l="1"/>
  <c r="F183" i="8" s="1"/>
  <c r="E182" i="8"/>
  <c r="B187" i="12"/>
  <c r="D185" i="12"/>
  <c r="F186" i="12" s="1"/>
  <c r="A186" i="12"/>
  <c r="E185" i="12"/>
  <c r="A183" i="8"/>
  <c r="B184" i="8"/>
  <c r="D182" i="9"/>
  <c r="E182" i="9"/>
  <c r="F183" i="9"/>
  <c r="A183" i="9"/>
  <c r="B184" i="9"/>
  <c r="D183" i="8" l="1"/>
  <c r="E183" i="8"/>
  <c r="B188" i="12"/>
  <c r="E186" i="12"/>
  <c r="A187" i="12"/>
  <c r="D186" i="12"/>
  <c r="F187" i="12" s="1"/>
  <c r="B185" i="8"/>
  <c r="A184" i="8"/>
  <c r="F184" i="8"/>
  <c r="D183" i="9"/>
  <c r="F184" i="9" s="1"/>
  <c r="E183" i="9"/>
  <c r="A184" i="9"/>
  <c r="B185" i="9"/>
  <c r="D184" i="8" l="1"/>
  <c r="F185" i="8" s="1"/>
  <c r="E184" i="8"/>
  <c r="B189" i="12"/>
  <c r="E187" i="12"/>
  <c r="A188" i="12"/>
  <c r="D187" i="12"/>
  <c r="F188" i="12" s="1"/>
  <c r="E184" i="9"/>
  <c r="D184" i="9"/>
  <c r="F185" i="9" s="1"/>
  <c r="A185" i="8"/>
  <c r="B186" i="8"/>
  <c r="B186" i="9"/>
  <c r="A185" i="9"/>
  <c r="E185" i="8" l="1"/>
  <c r="D185" i="8"/>
  <c r="B190" i="12"/>
  <c r="E188" i="12"/>
  <c r="D188" i="12"/>
  <c r="F189" i="12" s="1"/>
  <c r="A189" i="12"/>
  <c r="D185" i="9"/>
  <c r="F186" i="9" s="1"/>
  <c r="E185" i="9"/>
  <c r="B187" i="8"/>
  <c r="A186" i="8"/>
  <c r="F186" i="8"/>
  <c r="A186" i="9"/>
  <c r="B187" i="9"/>
  <c r="D186" i="8" l="1"/>
  <c r="F187" i="8" s="1"/>
  <c r="E186" i="8"/>
  <c r="B191" i="12"/>
  <c r="D189" i="12"/>
  <c r="F190" i="12" s="1"/>
  <c r="A190" i="12"/>
  <c r="E189" i="12"/>
  <c r="A187" i="8"/>
  <c r="B188" i="8"/>
  <c r="E186" i="9"/>
  <c r="D186" i="9"/>
  <c r="F187" i="9" s="1"/>
  <c r="A187" i="9"/>
  <c r="B188" i="9"/>
  <c r="D187" i="8" l="1"/>
  <c r="F188" i="8" s="1"/>
  <c r="E187" i="8"/>
  <c r="B192" i="12"/>
  <c r="A191" i="12"/>
  <c r="E190" i="12"/>
  <c r="D190" i="12"/>
  <c r="F191" i="12" s="1"/>
  <c r="A188" i="8"/>
  <c r="B189" i="8"/>
  <c r="D187" i="9"/>
  <c r="E187" i="9"/>
  <c r="B189" i="9"/>
  <c r="A188" i="9"/>
  <c r="F188" i="9"/>
  <c r="E188" i="8" l="1"/>
  <c r="D188" i="8"/>
  <c r="F189" i="8" s="1"/>
  <c r="B193" i="12"/>
  <c r="D191" i="12"/>
  <c r="F192" i="12" s="1"/>
  <c r="A192" i="12"/>
  <c r="E191" i="12"/>
  <c r="D188" i="9"/>
  <c r="F189" i="9" s="1"/>
  <c r="E188" i="9"/>
  <c r="A189" i="8"/>
  <c r="B190" i="8"/>
  <c r="A189" i="9"/>
  <c r="B190" i="9"/>
  <c r="D189" i="8" l="1"/>
  <c r="F190" i="8" s="1"/>
  <c r="E189" i="8"/>
  <c r="B194" i="12"/>
  <c r="E192" i="12"/>
  <c r="A193" i="12"/>
  <c r="D192" i="12"/>
  <c r="F193" i="12" s="1"/>
  <c r="D189" i="9"/>
  <c r="F190" i="9" s="1"/>
  <c r="E189" i="9"/>
  <c r="B191" i="8"/>
  <c r="A190" i="8"/>
  <c r="A190" i="9"/>
  <c r="B191" i="9"/>
  <c r="D190" i="8" l="1"/>
  <c r="F191" i="8" s="1"/>
  <c r="E190" i="8"/>
  <c r="B195" i="12"/>
  <c r="A194" i="12"/>
  <c r="E193" i="12"/>
  <c r="D193" i="12"/>
  <c r="F194" i="12" s="1"/>
  <c r="A191" i="8"/>
  <c r="B192" i="8"/>
  <c r="E190" i="9"/>
  <c r="D190" i="9"/>
  <c r="F191" i="9" s="1"/>
  <c r="A191" i="9"/>
  <c r="B192" i="9"/>
  <c r="D191" i="8" l="1"/>
  <c r="F192" i="8" s="1"/>
  <c r="E191" i="8"/>
  <c r="B196" i="12"/>
  <c r="D194" i="12"/>
  <c r="F195" i="12" s="1"/>
  <c r="E194" i="12"/>
  <c r="A195" i="12"/>
  <c r="B193" i="8"/>
  <c r="A192" i="8"/>
  <c r="E191" i="9"/>
  <c r="D191" i="9"/>
  <c r="F192" i="9" s="1"/>
  <c r="A192" i="9"/>
  <c r="B193" i="9"/>
  <c r="D192" i="8" l="1"/>
  <c r="F193" i="8" s="1"/>
  <c r="E192" i="8"/>
  <c r="B197" i="12"/>
  <c r="E195" i="12"/>
  <c r="A196" i="12"/>
  <c r="D195" i="12"/>
  <c r="F196" i="12" s="1"/>
  <c r="D192" i="9"/>
  <c r="E192" i="9"/>
  <c r="A193" i="8"/>
  <c r="B194" i="8"/>
  <c r="F193" i="9"/>
  <c r="A193" i="9"/>
  <c r="B194" i="9"/>
  <c r="D193" i="8" l="1"/>
  <c r="F194" i="8" s="1"/>
  <c r="E193" i="8"/>
  <c r="B198" i="12"/>
  <c r="A197" i="12"/>
  <c r="E196" i="12"/>
  <c r="D196" i="12"/>
  <c r="F197" i="12" s="1"/>
  <c r="E193" i="9"/>
  <c r="D193" i="9"/>
  <c r="F194" i="9" s="1"/>
  <c r="B195" i="8"/>
  <c r="A194" i="8"/>
  <c r="A194" i="9"/>
  <c r="B195" i="9"/>
  <c r="D194" i="8" l="1"/>
  <c r="F195" i="8" s="1"/>
  <c r="E194" i="8"/>
  <c r="B199" i="12"/>
  <c r="D197" i="12"/>
  <c r="F198" i="12" s="1"/>
  <c r="E197" i="12"/>
  <c r="A198" i="12"/>
  <c r="A195" i="8"/>
  <c r="B196" i="8"/>
  <c r="E194" i="9"/>
  <c r="D194" i="9"/>
  <c r="F195" i="9" s="1"/>
  <c r="A195" i="9"/>
  <c r="B196" i="9"/>
  <c r="D195" i="8" l="1"/>
  <c r="F196" i="8" s="1"/>
  <c r="E195" i="8"/>
  <c r="B200" i="12"/>
  <c r="E198" i="12"/>
  <c r="A199" i="12"/>
  <c r="D198" i="12"/>
  <c r="F199" i="12" s="1"/>
  <c r="A196" i="8"/>
  <c r="B197" i="8"/>
  <c r="E195" i="9"/>
  <c r="D195" i="9"/>
  <c r="F196" i="9" s="1"/>
  <c r="B197" i="9"/>
  <c r="A196" i="9"/>
  <c r="D196" i="8" l="1"/>
  <c r="F197" i="8" s="1"/>
  <c r="E196" i="8"/>
  <c r="B201" i="12"/>
  <c r="D199" i="12"/>
  <c r="F200" i="12" s="1"/>
  <c r="A200" i="12"/>
  <c r="E199" i="12"/>
  <c r="A197" i="8"/>
  <c r="B198" i="8"/>
  <c r="E196" i="9"/>
  <c r="D196" i="9"/>
  <c r="F197" i="9" s="1"/>
  <c r="B198" i="9"/>
  <c r="A197" i="9"/>
  <c r="D197" i="8" l="1"/>
  <c r="F198" i="8" s="1"/>
  <c r="E197" i="8"/>
  <c r="B202" i="12"/>
  <c r="E200" i="12"/>
  <c r="D200" i="12"/>
  <c r="F201" i="12" s="1"/>
  <c r="A201" i="12"/>
  <c r="E197" i="9"/>
  <c r="D197" i="9"/>
  <c r="F198" i="9" s="1"/>
  <c r="A198" i="8"/>
  <c r="B199" i="8"/>
  <c r="A198" i="9"/>
  <c r="B199" i="9"/>
  <c r="D198" i="8" l="1"/>
  <c r="F199" i="8" s="1"/>
  <c r="E198" i="8"/>
  <c r="B203" i="12"/>
  <c r="D201" i="12"/>
  <c r="F202" i="12" s="1"/>
  <c r="E201" i="12"/>
  <c r="A202" i="12"/>
  <c r="D198" i="9"/>
  <c r="F199" i="9" s="1"/>
  <c r="E198" i="9"/>
  <c r="A199" i="8"/>
  <c r="B200" i="8"/>
  <c r="B200" i="9"/>
  <c r="A199" i="9"/>
  <c r="D199" i="8" l="1"/>
  <c r="F200" i="8" s="1"/>
  <c r="E199" i="8"/>
  <c r="B204" i="12"/>
  <c r="D202" i="12"/>
  <c r="F203" i="12" s="1"/>
  <c r="E202" i="12"/>
  <c r="A203" i="12"/>
  <c r="D199" i="9"/>
  <c r="F200" i="9" s="1"/>
  <c r="E199" i="9"/>
  <c r="A200" i="8"/>
  <c r="B201" i="8"/>
  <c r="A200" i="9"/>
  <c r="B201" i="9"/>
  <c r="D200" i="8" l="1"/>
  <c r="F201" i="8" s="1"/>
  <c r="E200" i="8"/>
  <c r="B205" i="12"/>
  <c r="A204" i="12"/>
  <c r="D203" i="12"/>
  <c r="F204" i="12" s="1"/>
  <c r="E203" i="12"/>
  <c r="D200" i="9"/>
  <c r="F201" i="9" s="1"/>
  <c r="E200" i="9"/>
  <c r="A201" i="8"/>
  <c r="B202" i="8"/>
  <c r="B202" i="9"/>
  <c r="A201" i="9"/>
  <c r="D201" i="8" l="1"/>
  <c r="F202" i="8" s="1"/>
  <c r="E201" i="8"/>
  <c r="B206" i="12"/>
  <c r="E204" i="12"/>
  <c r="D204" i="12"/>
  <c r="F205" i="12" s="1"/>
  <c r="A205" i="12"/>
  <c r="D201" i="9"/>
  <c r="F202" i="9" s="1"/>
  <c r="E201" i="9"/>
  <c r="A202" i="8"/>
  <c r="B203" i="8"/>
  <c r="B203" i="9"/>
  <c r="A202" i="9"/>
  <c r="D202" i="8" l="1"/>
  <c r="F203" i="8" s="1"/>
  <c r="E202" i="8"/>
  <c r="B207" i="12"/>
  <c r="D205" i="12"/>
  <c r="F206" i="12" s="1"/>
  <c r="A206" i="12"/>
  <c r="E205" i="12"/>
  <c r="E202" i="9"/>
  <c r="D202" i="9"/>
  <c r="F203" i="9" s="1"/>
  <c r="A203" i="8"/>
  <c r="B204" i="8"/>
  <c r="B204" i="9"/>
  <c r="A203" i="9"/>
  <c r="E203" i="8" l="1"/>
  <c r="D203" i="8"/>
  <c r="F204" i="8" s="1"/>
  <c r="B208" i="12"/>
  <c r="D206" i="12"/>
  <c r="F207" i="12" s="1"/>
  <c r="E206" i="12"/>
  <c r="A207" i="12"/>
  <c r="D203" i="9"/>
  <c r="F204" i="9" s="1"/>
  <c r="E203" i="9"/>
  <c r="A204" i="8"/>
  <c r="B205" i="8"/>
  <c r="B205" i="9"/>
  <c r="A204" i="9"/>
  <c r="E204" i="8" l="1"/>
  <c r="D204" i="8"/>
  <c r="F205" i="8" s="1"/>
  <c r="B209" i="12"/>
  <c r="D207" i="12"/>
  <c r="F208" i="12" s="1"/>
  <c r="A208" i="12"/>
  <c r="E207" i="12"/>
  <c r="D204" i="9"/>
  <c r="F205" i="9" s="1"/>
  <c r="E204" i="9"/>
  <c r="B206" i="8"/>
  <c r="A205" i="8"/>
  <c r="B206" i="9"/>
  <c r="A205" i="9"/>
  <c r="D205" i="8" l="1"/>
  <c r="F206" i="8" s="1"/>
  <c r="E205" i="8"/>
  <c r="B210" i="12"/>
  <c r="E208" i="12"/>
  <c r="A209" i="12"/>
  <c r="D208" i="12"/>
  <c r="F209" i="12" s="1"/>
  <c r="D205" i="9"/>
  <c r="F206" i="9" s="1"/>
  <c r="E205" i="9"/>
  <c r="B207" i="8"/>
  <c r="A206" i="8"/>
  <c r="B207" i="9"/>
  <c r="A206" i="9"/>
  <c r="D206" i="8" l="1"/>
  <c r="F207" i="8" s="1"/>
  <c r="E206" i="8"/>
  <c r="B211" i="12"/>
  <c r="A210" i="12"/>
  <c r="D209" i="12"/>
  <c r="F210" i="12" s="1"/>
  <c r="E209" i="12"/>
  <c r="D206" i="9"/>
  <c r="F207" i="9" s="1"/>
  <c r="E206" i="9"/>
  <c r="B208" i="8"/>
  <c r="A207" i="8"/>
  <c r="A207" i="9"/>
  <c r="B208" i="9"/>
  <c r="D207" i="8" l="1"/>
  <c r="E207" i="8"/>
  <c r="B212" i="12"/>
  <c r="D210" i="12"/>
  <c r="F211" i="12" s="1"/>
  <c r="A211" i="12"/>
  <c r="E210" i="12"/>
  <c r="B209" i="8"/>
  <c r="A208" i="8"/>
  <c r="F208" i="8"/>
  <c r="E207" i="9"/>
  <c r="D207" i="9"/>
  <c r="F208" i="9" s="1"/>
  <c r="B209" i="9"/>
  <c r="A208" i="9"/>
  <c r="D208" i="8" l="1"/>
  <c r="F209" i="8" s="1"/>
  <c r="E208" i="8"/>
  <c r="B213" i="12"/>
  <c r="A212" i="12"/>
  <c r="E211" i="12"/>
  <c r="D211" i="12"/>
  <c r="F212" i="12" s="1"/>
  <c r="B210" i="8"/>
  <c r="A209" i="8"/>
  <c r="D208" i="9"/>
  <c r="F209" i="9" s="1"/>
  <c r="E208" i="9"/>
  <c r="B210" i="9"/>
  <c r="A209" i="9"/>
  <c r="D209" i="8" l="1"/>
  <c r="F210" i="8" s="1"/>
  <c r="E209" i="8"/>
  <c r="B214" i="12"/>
  <c r="A213" i="12"/>
  <c r="E212" i="12"/>
  <c r="D212" i="12"/>
  <c r="F213" i="12" s="1"/>
  <c r="D209" i="9"/>
  <c r="F210" i="9" s="1"/>
  <c r="E209" i="9"/>
  <c r="A210" i="8"/>
  <c r="B211" i="8"/>
  <c r="B211" i="9"/>
  <c r="A210" i="9"/>
  <c r="D210" i="8" l="1"/>
  <c r="F211" i="8" s="1"/>
  <c r="E210" i="8"/>
  <c r="B215" i="12"/>
  <c r="A214" i="12"/>
  <c r="D213" i="12"/>
  <c r="F214" i="12" s="1"/>
  <c r="E213" i="12"/>
  <c r="D210" i="9"/>
  <c r="F211" i="9" s="1"/>
  <c r="E210" i="9"/>
  <c r="B212" i="8"/>
  <c r="A211" i="8"/>
  <c r="B212" i="9"/>
  <c r="A211" i="9"/>
  <c r="D211" i="8" l="1"/>
  <c r="F212" i="8" s="1"/>
  <c r="E211" i="8"/>
  <c r="B216" i="12"/>
  <c r="E214" i="12"/>
  <c r="D214" i="12"/>
  <c r="F215" i="12" s="1"/>
  <c r="A215" i="12"/>
  <c r="B213" i="8"/>
  <c r="A212" i="8"/>
  <c r="E211" i="9"/>
  <c r="D211" i="9"/>
  <c r="F212" i="9" s="1"/>
  <c r="B213" i="9"/>
  <c r="A212" i="9"/>
  <c r="D212" i="8" l="1"/>
  <c r="F213" i="8" s="1"/>
  <c r="E212" i="8"/>
  <c r="B217" i="12"/>
  <c r="A216" i="12"/>
  <c r="E215" i="12"/>
  <c r="D215" i="12"/>
  <c r="F216" i="12" s="1"/>
  <c r="E212" i="9"/>
  <c r="D212" i="9"/>
  <c r="F213" i="9" s="1"/>
  <c r="B214" i="8"/>
  <c r="A213" i="8"/>
  <c r="B214" i="9"/>
  <c r="A213" i="9"/>
  <c r="D213" i="8" l="1"/>
  <c r="F214" i="8" s="1"/>
  <c r="E213" i="8"/>
  <c r="B218" i="12"/>
  <c r="A217" i="12"/>
  <c r="D216" i="12"/>
  <c r="F217" i="12" s="1"/>
  <c r="E216" i="12"/>
  <c r="E213" i="9"/>
  <c r="D213" i="9"/>
  <c r="F214" i="9" s="1"/>
  <c r="A214" i="8"/>
  <c r="B215" i="8"/>
  <c r="A214" i="9"/>
  <c r="B215" i="9"/>
  <c r="D214" i="8" l="1"/>
  <c r="F215" i="8" s="1"/>
  <c r="E214" i="8"/>
  <c r="B219" i="12"/>
  <c r="D217" i="12"/>
  <c r="F218" i="12" s="1"/>
  <c r="A218" i="12"/>
  <c r="E217" i="12"/>
  <c r="E214" i="9"/>
  <c r="D214" i="9"/>
  <c r="F215" i="9" s="1"/>
  <c r="B216" i="8"/>
  <c r="A215" i="8"/>
  <c r="B216" i="9"/>
  <c r="A215" i="9"/>
  <c r="D215" i="8" l="1"/>
  <c r="F216" i="8" s="1"/>
  <c r="E215" i="8"/>
  <c r="B220" i="12"/>
  <c r="D218" i="12"/>
  <c r="F219" i="12" s="1"/>
  <c r="E218" i="12"/>
  <c r="A219" i="12"/>
  <c r="E215" i="9"/>
  <c r="D215" i="9"/>
  <c r="F216" i="9" s="1"/>
  <c r="B217" i="8"/>
  <c r="A216" i="8"/>
  <c r="A216" i="9"/>
  <c r="B217" i="9"/>
  <c r="D216" i="8" l="1"/>
  <c r="F217" i="8" s="1"/>
  <c r="E216" i="8"/>
  <c r="B221" i="12"/>
  <c r="A220" i="12"/>
  <c r="E219" i="12"/>
  <c r="D219" i="12"/>
  <c r="F220" i="12" s="1"/>
  <c r="B218" i="8"/>
  <c r="A217" i="8"/>
  <c r="E216" i="9"/>
  <c r="D216" i="9"/>
  <c r="F217" i="9" s="1"/>
  <c r="B218" i="9"/>
  <c r="A217" i="9"/>
  <c r="E217" i="8" l="1"/>
  <c r="D217" i="8"/>
  <c r="B222" i="12"/>
  <c r="A221" i="12"/>
  <c r="D220" i="12"/>
  <c r="F221" i="12" s="1"/>
  <c r="E220" i="12"/>
  <c r="E217" i="9"/>
  <c r="D217" i="9"/>
  <c r="B219" i="8"/>
  <c r="A218" i="8"/>
  <c r="F218" i="8"/>
  <c r="B219" i="9"/>
  <c r="A218" i="9"/>
  <c r="F218" i="9"/>
  <c r="D218" i="8" l="1"/>
  <c r="F219" i="8" s="1"/>
  <c r="E218" i="8"/>
  <c r="B223" i="12"/>
  <c r="A222" i="12"/>
  <c r="D221" i="12"/>
  <c r="F222" i="12" s="1"/>
  <c r="E221" i="12"/>
  <c r="E218" i="9"/>
  <c r="D218" i="9"/>
  <c r="F219" i="9" s="1"/>
  <c r="B220" i="8"/>
  <c r="A219" i="8"/>
  <c r="A219" i="9"/>
  <c r="B220" i="9"/>
  <c r="D219" i="8" l="1"/>
  <c r="E219" i="8"/>
  <c r="B224" i="12"/>
  <c r="E222" i="12"/>
  <c r="D222" i="12"/>
  <c r="F223" i="12" s="1"/>
  <c r="A223" i="12"/>
  <c r="B221" i="8"/>
  <c r="A220" i="8"/>
  <c r="F220" i="8"/>
  <c r="D219" i="9"/>
  <c r="F220" i="9" s="1"/>
  <c r="E219" i="9"/>
  <c r="B221" i="9"/>
  <c r="A220" i="9"/>
  <c r="E220" i="8" l="1"/>
  <c r="D220" i="8"/>
  <c r="F221" i="8" s="1"/>
  <c r="B225" i="12"/>
  <c r="A224" i="12"/>
  <c r="E223" i="12"/>
  <c r="D223" i="12"/>
  <c r="F224" i="12" s="1"/>
  <c r="B222" i="8"/>
  <c r="A221" i="8"/>
  <c r="D220" i="9"/>
  <c r="F221" i="9" s="1"/>
  <c r="E220" i="9"/>
  <c r="A221" i="9"/>
  <c r="B222" i="9"/>
  <c r="D221" i="8" l="1"/>
  <c r="F222" i="8" s="1"/>
  <c r="E221" i="8"/>
  <c r="B226" i="12"/>
  <c r="A225" i="12"/>
  <c r="D224" i="12"/>
  <c r="F225" i="12" s="1"/>
  <c r="E224" i="12"/>
  <c r="A222" i="8"/>
  <c r="B223" i="8"/>
  <c r="E221" i="9"/>
  <c r="D221" i="9"/>
  <c r="F222" i="9" s="1"/>
  <c r="B223" i="9"/>
  <c r="A222" i="9"/>
  <c r="D222" i="8" l="1"/>
  <c r="F223" i="8" s="1"/>
  <c r="E222" i="8"/>
  <c r="B227" i="12"/>
  <c r="D225" i="12"/>
  <c r="F226" i="12" s="1"/>
  <c r="A226" i="12"/>
  <c r="E225" i="12"/>
  <c r="D222" i="9"/>
  <c r="F223" i="9" s="1"/>
  <c r="E222" i="9"/>
  <c r="A223" i="8"/>
  <c r="B224" i="8"/>
  <c r="A223" i="9"/>
  <c r="B224" i="9"/>
  <c r="D223" i="8" l="1"/>
  <c r="F224" i="8" s="1"/>
  <c r="E223" i="8"/>
  <c r="B228" i="12"/>
  <c r="D226" i="12"/>
  <c r="F227" i="12" s="1"/>
  <c r="E226" i="12"/>
  <c r="A227" i="12"/>
  <c r="E223" i="9"/>
  <c r="D223" i="9"/>
  <c r="F224" i="9" s="1"/>
  <c r="A224" i="8"/>
  <c r="B225" i="8"/>
  <c r="B225" i="9"/>
  <c r="A224" i="9"/>
  <c r="D224" i="8" l="1"/>
  <c r="F225" i="8" s="1"/>
  <c r="E224" i="8"/>
  <c r="B229" i="12"/>
  <c r="A228" i="12"/>
  <c r="E227" i="12"/>
  <c r="D227" i="12"/>
  <c r="F228" i="12" s="1"/>
  <c r="D224" i="9"/>
  <c r="E224" i="9"/>
  <c r="B226" i="8"/>
  <c r="A225" i="8"/>
  <c r="F225" i="9"/>
  <c r="A225" i="9"/>
  <c r="B226" i="9"/>
  <c r="D225" i="8" l="1"/>
  <c r="F226" i="8" s="1"/>
  <c r="E225" i="8"/>
  <c r="B230" i="12"/>
  <c r="A229" i="12"/>
  <c r="D228" i="12"/>
  <c r="F229" i="12" s="1"/>
  <c r="E228" i="12"/>
  <c r="B227" i="8"/>
  <c r="A226" i="8"/>
  <c r="D225" i="9"/>
  <c r="F226" i="9" s="1"/>
  <c r="E225" i="9"/>
  <c r="B227" i="9"/>
  <c r="A226" i="9"/>
  <c r="D226" i="8" l="1"/>
  <c r="F227" i="8" s="1"/>
  <c r="E226" i="8"/>
  <c r="B231" i="12"/>
  <c r="D229" i="12"/>
  <c r="F230" i="12" s="1"/>
  <c r="A230" i="12"/>
  <c r="E229" i="12"/>
  <c r="E226" i="9"/>
  <c r="D226" i="9"/>
  <c r="F227" i="9" s="1"/>
  <c r="A227" i="8"/>
  <c r="B228" i="8"/>
  <c r="B228" i="9"/>
  <c r="A227" i="9"/>
  <c r="D227" i="8" l="1"/>
  <c r="F228" i="8" s="1"/>
  <c r="E227" i="8"/>
  <c r="B232" i="12"/>
  <c r="E230" i="12"/>
  <c r="D230" i="12"/>
  <c r="F231" i="12" s="1"/>
  <c r="A231" i="12"/>
  <c r="D227" i="9"/>
  <c r="F228" i="9" s="1"/>
  <c r="E227" i="9"/>
  <c r="A228" i="8"/>
  <c r="B229" i="8"/>
  <c r="A228" i="9"/>
  <c r="B229" i="9"/>
  <c r="D228" i="8" l="1"/>
  <c r="F229" i="8" s="1"/>
  <c r="E228" i="8"/>
  <c r="B233" i="12"/>
  <c r="A232" i="12"/>
  <c r="D231" i="12"/>
  <c r="F232" i="12" s="1"/>
  <c r="E231" i="12"/>
  <c r="E228" i="9"/>
  <c r="D228" i="9"/>
  <c r="F229" i="9" s="1"/>
  <c r="B230" i="8"/>
  <c r="A229" i="8"/>
  <c r="B230" i="9"/>
  <c r="A229" i="9"/>
  <c r="D229" i="8" l="1"/>
  <c r="F230" i="8" s="1"/>
  <c r="E229" i="8"/>
  <c r="B234" i="12"/>
  <c r="A233" i="12"/>
  <c r="D232" i="12"/>
  <c r="F233" i="12" s="1"/>
  <c r="E232" i="12"/>
  <c r="E229" i="9"/>
  <c r="D229" i="9"/>
  <c r="F230" i="9" s="1"/>
  <c r="B231" i="8"/>
  <c r="A230" i="8"/>
  <c r="B231" i="9"/>
  <c r="A230" i="9"/>
  <c r="D230" i="8" l="1"/>
  <c r="F231" i="8" s="1"/>
  <c r="E230" i="8"/>
  <c r="B235" i="12"/>
  <c r="A234" i="12"/>
  <c r="D233" i="12"/>
  <c r="F234" i="12" s="1"/>
  <c r="E233" i="12"/>
  <c r="D230" i="9"/>
  <c r="F231" i="9" s="1"/>
  <c r="E230" i="9"/>
  <c r="A231" i="8"/>
  <c r="B232" i="8"/>
  <c r="A231" i="9"/>
  <c r="B232" i="9"/>
  <c r="E231" i="8" l="1"/>
  <c r="D231" i="8"/>
  <c r="F232" i="8" s="1"/>
  <c r="B236" i="12"/>
  <c r="D234" i="12"/>
  <c r="F235" i="12" s="1"/>
  <c r="E234" i="12"/>
  <c r="A235" i="12"/>
  <c r="E231" i="9"/>
  <c r="D231" i="9"/>
  <c r="F232" i="9" s="1"/>
  <c r="A232" i="8"/>
  <c r="B233" i="8"/>
  <c r="B233" i="9"/>
  <c r="A232" i="9"/>
  <c r="D232" i="8" l="1"/>
  <c r="F233" i="8" s="1"/>
  <c r="E232" i="8"/>
  <c r="B237" i="12"/>
  <c r="A236" i="12"/>
  <c r="E235" i="12"/>
  <c r="D235" i="12"/>
  <c r="F236" i="12" s="1"/>
  <c r="E232" i="9"/>
  <c r="D232" i="9"/>
  <c r="F233" i="9" s="1"/>
  <c r="B234" i="8"/>
  <c r="A233" i="8"/>
  <c r="B234" i="9"/>
  <c r="A233" i="9"/>
  <c r="D233" i="8" l="1"/>
  <c r="F234" i="8" s="1"/>
  <c r="E233" i="8"/>
  <c r="B238" i="12"/>
  <c r="A237" i="12"/>
  <c r="E236" i="12"/>
  <c r="D236" i="12"/>
  <c r="F237" i="12" s="1"/>
  <c r="E233" i="9"/>
  <c r="D233" i="9"/>
  <c r="F234" i="9" s="1"/>
  <c r="B235" i="8"/>
  <c r="A234" i="8"/>
  <c r="B235" i="9"/>
  <c r="A234" i="9"/>
  <c r="D234" i="8" l="1"/>
  <c r="F235" i="8" s="1"/>
  <c r="E234" i="8"/>
  <c r="B239" i="12"/>
  <c r="D237" i="12"/>
  <c r="F238" i="12" s="1"/>
  <c r="A238" i="12"/>
  <c r="E237" i="12"/>
  <c r="E234" i="9"/>
  <c r="D234" i="9"/>
  <c r="F235" i="9" s="1"/>
  <c r="A235" i="8"/>
  <c r="B236" i="8"/>
  <c r="A235" i="9"/>
  <c r="B236" i="9"/>
  <c r="D235" i="8" l="1"/>
  <c r="F236" i="8" s="1"/>
  <c r="E235" i="8"/>
  <c r="B240" i="12"/>
  <c r="E238" i="12"/>
  <c r="D238" i="12"/>
  <c r="F239" i="12" s="1"/>
  <c r="A239" i="12"/>
  <c r="D235" i="9"/>
  <c r="F236" i="9" s="1"/>
  <c r="E235" i="9"/>
  <c r="A236" i="8"/>
  <c r="B237" i="8"/>
  <c r="A236" i="9"/>
  <c r="B237" i="9"/>
  <c r="D236" i="8" l="1"/>
  <c r="F237" i="8" s="1"/>
  <c r="E236" i="8"/>
  <c r="B241" i="12"/>
  <c r="A240" i="12"/>
  <c r="E239" i="12"/>
  <c r="D239" i="12"/>
  <c r="F240" i="12" s="1"/>
  <c r="D236" i="9"/>
  <c r="F237" i="9" s="1"/>
  <c r="E236" i="9"/>
  <c r="B238" i="8"/>
  <c r="A237" i="8"/>
  <c r="B238" i="9"/>
  <c r="A237" i="9"/>
  <c r="D237" i="8" l="1"/>
  <c r="F238" i="8" s="1"/>
  <c r="E237" i="8"/>
  <c r="B242" i="12"/>
  <c r="A241" i="12"/>
  <c r="D240" i="12"/>
  <c r="F241" i="12" s="1"/>
  <c r="E240" i="12"/>
  <c r="E237" i="9"/>
  <c r="D237" i="9"/>
  <c r="F238" i="9" s="1"/>
  <c r="B239" i="8"/>
  <c r="A238" i="8"/>
  <c r="B239" i="9"/>
  <c r="A238" i="9"/>
  <c r="D238" i="8" l="1"/>
  <c r="F239" i="8" s="1"/>
  <c r="E238" i="8"/>
  <c r="B243" i="12"/>
  <c r="A242" i="12"/>
  <c r="E241" i="12"/>
  <c r="D241" i="12"/>
  <c r="F242" i="12" s="1"/>
  <c r="E238" i="9"/>
  <c r="D238" i="9"/>
  <c r="F239" i="9" s="1"/>
  <c r="A239" i="8"/>
  <c r="B240" i="8"/>
  <c r="B240" i="9"/>
  <c r="A239" i="9"/>
  <c r="D239" i="8" l="1"/>
  <c r="F240" i="8" s="1"/>
  <c r="E239" i="8"/>
  <c r="B244" i="12"/>
  <c r="D242" i="12"/>
  <c r="F243" i="12" s="1"/>
  <c r="E242" i="12"/>
  <c r="A243" i="12"/>
  <c r="E239" i="9"/>
  <c r="D239" i="9"/>
  <c r="F240" i="9" s="1"/>
  <c r="A240" i="8"/>
  <c r="B241" i="8"/>
  <c r="A240" i="9"/>
  <c r="B241" i="9"/>
  <c r="D240" i="8" l="1"/>
  <c r="F241" i="8" s="1"/>
  <c r="E240" i="8"/>
  <c r="B245" i="12"/>
  <c r="A244" i="12"/>
  <c r="E243" i="12"/>
  <c r="D243" i="12"/>
  <c r="F244" i="12" s="1"/>
  <c r="D240" i="9"/>
  <c r="F241" i="9" s="1"/>
  <c r="E240" i="9"/>
  <c r="B242" i="8"/>
  <c r="A241" i="8"/>
  <c r="A241" i="9"/>
  <c r="B242" i="9"/>
  <c r="D241" i="8" l="1"/>
  <c r="F242" i="8" s="1"/>
  <c r="E241" i="8"/>
  <c r="B246" i="12"/>
  <c r="A245" i="12"/>
  <c r="E244" i="12"/>
  <c r="D244" i="12"/>
  <c r="F245" i="12" s="1"/>
  <c r="B243" i="8"/>
  <c r="A242" i="8"/>
  <c r="D241" i="9"/>
  <c r="F242" i="9" s="1"/>
  <c r="E241" i="9"/>
  <c r="B243" i="9"/>
  <c r="A242" i="9"/>
  <c r="D242" i="8" l="1"/>
  <c r="F243" i="8" s="1"/>
  <c r="E242" i="8"/>
  <c r="B247" i="12"/>
  <c r="A246" i="12"/>
  <c r="D245" i="12"/>
  <c r="F246" i="12" s="1"/>
  <c r="E245" i="12"/>
  <c r="D242" i="9"/>
  <c r="F243" i="9" s="1"/>
  <c r="E242" i="9"/>
  <c r="A243" i="8"/>
  <c r="B244" i="8"/>
  <c r="A243" i="9"/>
  <c r="B244" i="9"/>
  <c r="D243" i="8" l="1"/>
  <c r="F244" i="8" s="1"/>
  <c r="E243" i="8"/>
  <c r="B248" i="12"/>
  <c r="E246" i="12"/>
  <c r="D246" i="12"/>
  <c r="F247" i="12" s="1"/>
  <c r="A247" i="12"/>
  <c r="D243" i="9"/>
  <c r="F244" i="9" s="1"/>
  <c r="E243" i="9"/>
  <c r="A244" i="8"/>
  <c r="B245" i="8"/>
  <c r="A244" i="9"/>
  <c r="B245" i="9"/>
  <c r="D244" i="8" l="1"/>
  <c r="F245" i="8" s="1"/>
  <c r="E244" i="8"/>
  <c r="B249" i="12"/>
  <c r="A248" i="12"/>
  <c r="E247" i="12"/>
  <c r="D247" i="12"/>
  <c r="F248" i="12" s="1"/>
  <c r="E244" i="9"/>
  <c r="D244" i="9"/>
  <c r="F245" i="9" s="1"/>
  <c r="B246" i="8"/>
  <c r="A245" i="8"/>
  <c r="B246" i="9"/>
  <c r="A245" i="9"/>
  <c r="D245" i="8" l="1"/>
  <c r="F246" i="8" s="1"/>
  <c r="E245" i="8"/>
  <c r="B250" i="12"/>
  <c r="A249" i="12"/>
  <c r="D248" i="12"/>
  <c r="F249" i="12" s="1"/>
  <c r="E248" i="12"/>
  <c r="B247" i="8"/>
  <c r="A246" i="8"/>
  <c r="E245" i="9"/>
  <c r="D245" i="9"/>
  <c r="F246" i="9" s="1"/>
  <c r="A246" i="9"/>
  <c r="B247" i="9"/>
  <c r="D246" i="8" l="1"/>
  <c r="E246" i="8"/>
  <c r="B251" i="12"/>
  <c r="D249" i="12"/>
  <c r="F250" i="12" s="1"/>
  <c r="A250" i="12"/>
  <c r="E249" i="12"/>
  <c r="A247" i="8"/>
  <c r="B248" i="8"/>
  <c r="F247" i="8"/>
  <c r="D246" i="9"/>
  <c r="F247" i="9" s="1"/>
  <c r="E246" i="9"/>
  <c r="B248" i="9"/>
  <c r="A247" i="9"/>
  <c r="E247" i="8" l="1"/>
  <c r="D247" i="8"/>
  <c r="F248" i="8" s="1"/>
  <c r="B252" i="12"/>
  <c r="D250" i="12"/>
  <c r="F251" i="12" s="1"/>
  <c r="E250" i="12"/>
  <c r="A251" i="12"/>
  <c r="D247" i="9"/>
  <c r="F248" i="9" s="1"/>
  <c r="E247" i="9"/>
  <c r="A248" i="8"/>
  <c r="B249" i="8"/>
  <c r="B249" i="9"/>
  <c r="A248" i="9"/>
  <c r="D248" i="8" l="1"/>
  <c r="F249" i="8" s="1"/>
  <c r="E248" i="8"/>
  <c r="B253" i="12"/>
  <c r="A252" i="12"/>
  <c r="E251" i="12"/>
  <c r="D251" i="12"/>
  <c r="F252" i="12" s="1"/>
  <c r="E248" i="9"/>
  <c r="D248" i="9"/>
  <c r="F249" i="9" s="1"/>
  <c r="B250" i="8"/>
  <c r="A249" i="8"/>
  <c r="B250" i="9"/>
  <c r="A249" i="9"/>
  <c r="E249" i="8" l="1"/>
  <c r="D249" i="8"/>
  <c r="F250" i="8" s="1"/>
  <c r="B254" i="12"/>
  <c r="A253" i="12"/>
  <c r="E252" i="12"/>
  <c r="D252" i="12"/>
  <c r="F253" i="12" s="1"/>
  <c r="D249" i="9"/>
  <c r="F250" i="9" s="1"/>
  <c r="E249" i="9"/>
  <c r="B251" i="8"/>
  <c r="A250" i="8"/>
  <c r="B251" i="9"/>
  <c r="A250" i="9"/>
  <c r="D250" i="8" l="1"/>
  <c r="E250" i="8"/>
  <c r="B255" i="12"/>
  <c r="A254" i="12"/>
  <c r="D253" i="12"/>
  <c r="F254" i="12" s="1"/>
  <c r="E253" i="12"/>
  <c r="E250" i="9"/>
  <c r="D250" i="9"/>
  <c r="F251" i="9" s="1"/>
  <c r="A251" i="8"/>
  <c r="B252" i="8"/>
  <c r="F251" i="8"/>
  <c r="B252" i="9"/>
  <c r="A251" i="9"/>
  <c r="D251" i="8" l="1"/>
  <c r="F252" i="8" s="1"/>
  <c r="E251" i="8"/>
  <c r="B256" i="12"/>
  <c r="E254" i="12"/>
  <c r="D254" i="12"/>
  <c r="F255" i="12" s="1"/>
  <c r="A255" i="12"/>
  <c r="E251" i="9"/>
  <c r="D251" i="9"/>
  <c r="F252" i="9" s="1"/>
  <c r="A252" i="8"/>
  <c r="B253" i="8"/>
  <c r="B253" i="9"/>
  <c r="A252" i="9"/>
  <c r="E252" i="8" l="1"/>
  <c r="D252" i="8"/>
  <c r="F253" i="8" s="1"/>
  <c r="B257" i="12"/>
  <c r="A256" i="12"/>
  <c r="E255" i="12"/>
  <c r="D255" i="12"/>
  <c r="F256" i="12" s="1"/>
  <c r="D252" i="9"/>
  <c r="F253" i="9" s="1"/>
  <c r="E252" i="9"/>
  <c r="B254" i="8"/>
  <c r="A253" i="8"/>
  <c r="A253" i="9"/>
  <c r="B254" i="9"/>
  <c r="D253" i="8" l="1"/>
  <c r="F254" i="8" s="1"/>
  <c r="E253" i="8"/>
  <c r="B258" i="12"/>
  <c r="A257" i="12"/>
  <c r="D256" i="12"/>
  <c r="F257" i="12" s="1"/>
  <c r="E256" i="12"/>
  <c r="B255" i="8"/>
  <c r="A254" i="8"/>
  <c r="E253" i="9"/>
  <c r="D253" i="9"/>
  <c r="F254" i="9" s="1"/>
  <c r="B255" i="9"/>
  <c r="A254" i="9"/>
  <c r="D254" i="8" l="1"/>
  <c r="F255" i="8" s="1"/>
  <c r="E254" i="8"/>
  <c r="B259" i="12"/>
  <c r="A258" i="12"/>
  <c r="D257" i="12"/>
  <c r="F258" i="12" s="1"/>
  <c r="E257" i="12"/>
  <c r="E254" i="9"/>
  <c r="D254" i="9"/>
  <c r="F255" i="9" s="1"/>
  <c r="A255" i="8"/>
  <c r="B256" i="8"/>
  <c r="B256" i="9"/>
  <c r="A255" i="9"/>
  <c r="D255" i="8" l="1"/>
  <c r="F256" i="8" s="1"/>
  <c r="E255" i="8"/>
  <c r="B260" i="12"/>
  <c r="D258" i="12"/>
  <c r="F259" i="12" s="1"/>
  <c r="E258" i="12"/>
  <c r="A259" i="12"/>
  <c r="E255" i="9"/>
  <c r="D255" i="9"/>
  <c r="F256" i="9" s="1"/>
  <c r="A256" i="8"/>
  <c r="B257" i="8"/>
  <c r="B257" i="9"/>
  <c r="A256" i="9"/>
  <c r="D256" i="8" l="1"/>
  <c r="F257" i="8" s="1"/>
  <c r="E256" i="8"/>
  <c r="B261" i="12"/>
  <c r="A260" i="12"/>
  <c r="E259" i="12"/>
  <c r="D259" i="12"/>
  <c r="F260" i="12" s="1"/>
  <c r="D256" i="9"/>
  <c r="F257" i="9" s="1"/>
  <c r="E256" i="9"/>
  <c r="B258" i="8"/>
  <c r="A257" i="8"/>
  <c r="B258" i="9"/>
  <c r="A257" i="9"/>
  <c r="D257" i="8" l="1"/>
  <c r="F258" i="8" s="1"/>
  <c r="E257" i="8"/>
  <c r="B262" i="12"/>
  <c r="A261" i="12"/>
  <c r="D260" i="12"/>
  <c r="F261" i="12" s="1"/>
  <c r="E260" i="12"/>
  <c r="D257" i="9"/>
  <c r="F258" i="9" s="1"/>
  <c r="E257" i="9"/>
  <c r="B259" i="8"/>
  <c r="A258" i="8"/>
  <c r="B259" i="9"/>
  <c r="A258" i="9"/>
  <c r="E258" i="8" l="1"/>
  <c r="D258" i="8"/>
  <c r="F259" i="8" s="1"/>
  <c r="B263" i="12"/>
  <c r="D261" i="12"/>
  <c r="F262" i="12" s="1"/>
  <c r="A262" i="12"/>
  <c r="E261" i="12"/>
  <c r="A259" i="8"/>
  <c r="B260" i="8"/>
  <c r="D258" i="9"/>
  <c r="F259" i="9" s="1"/>
  <c r="E258" i="9"/>
  <c r="A259" i="9"/>
  <c r="B260" i="9"/>
  <c r="E259" i="8" l="1"/>
  <c r="D259" i="8"/>
  <c r="B264" i="12"/>
  <c r="E262" i="12"/>
  <c r="D262" i="12"/>
  <c r="F263" i="12" s="1"/>
  <c r="A263" i="12"/>
  <c r="E259" i="9"/>
  <c r="D259" i="9"/>
  <c r="F260" i="9" s="1"/>
  <c r="A260" i="8"/>
  <c r="B261" i="8"/>
  <c r="F260" i="8"/>
  <c r="A260" i="9"/>
  <c r="B261" i="9"/>
  <c r="D260" i="8" l="1"/>
  <c r="F261" i="8" s="1"/>
  <c r="E260" i="8"/>
  <c r="B265" i="12"/>
  <c r="A264" i="12"/>
  <c r="D263" i="12"/>
  <c r="F264" i="12" s="1"/>
  <c r="E263" i="12"/>
  <c r="E260" i="9"/>
  <c r="D260" i="9"/>
  <c r="F261" i="9" s="1"/>
  <c r="B262" i="8"/>
  <c r="A261" i="8"/>
  <c r="B262" i="9"/>
  <c r="A261" i="9"/>
  <c r="D261" i="8" l="1"/>
  <c r="F262" i="8" s="1"/>
  <c r="E261" i="8"/>
  <c r="B266" i="12"/>
  <c r="A265" i="12"/>
  <c r="D264" i="12"/>
  <c r="F265" i="12" s="1"/>
  <c r="E264" i="12"/>
  <c r="E261" i="9"/>
  <c r="D261" i="9"/>
  <c r="F262" i="9" s="1"/>
  <c r="A262" i="8"/>
  <c r="B263" i="8"/>
  <c r="A262" i="9"/>
  <c r="B263" i="9"/>
  <c r="D262" i="8" l="1"/>
  <c r="E262" i="8"/>
  <c r="B267" i="12"/>
  <c r="A266" i="12"/>
  <c r="D265" i="12"/>
  <c r="F266" i="12" s="1"/>
  <c r="E265" i="12"/>
  <c r="D262" i="9"/>
  <c r="F263" i="9" s="1"/>
  <c r="E262" i="9"/>
  <c r="A263" i="8"/>
  <c r="B264" i="8"/>
  <c r="F263" i="8"/>
  <c r="B264" i="9"/>
  <c r="A263" i="9"/>
  <c r="E263" i="8" l="1"/>
  <c r="D263" i="8"/>
  <c r="F264" i="8" s="1"/>
  <c r="B268" i="12"/>
  <c r="D266" i="12"/>
  <c r="F267" i="12" s="1"/>
  <c r="E266" i="12"/>
  <c r="A267" i="12"/>
  <c r="D263" i="9"/>
  <c r="F264" i="9" s="1"/>
  <c r="E263" i="9"/>
  <c r="B265" i="8"/>
  <c r="A264" i="8"/>
  <c r="A264" i="9"/>
  <c r="B265" i="9"/>
  <c r="D264" i="8" l="1"/>
  <c r="E264" i="8"/>
  <c r="B269" i="12"/>
  <c r="A268" i="12"/>
  <c r="D267" i="12"/>
  <c r="F268" i="12" s="1"/>
  <c r="E267" i="12"/>
  <c r="D264" i="9"/>
  <c r="F265" i="9" s="1"/>
  <c r="E264" i="9"/>
  <c r="B266" i="8"/>
  <c r="A265" i="8"/>
  <c r="F265" i="8"/>
  <c r="B266" i="9"/>
  <c r="A265" i="9"/>
  <c r="D265" i="8" l="1"/>
  <c r="F266" i="8" s="1"/>
  <c r="E265" i="8"/>
  <c r="B270" i="12"/>
  <c r="D268" i="12"/>
  <c r="F269" i="12" s="1"/>
  <c r="A269" i="12"/>
  <c r="E268" i="12"/>
  <c r="D265" i="9"/>
  <c r="F266" i="9" s="1"/>
  <c r="E265" i="9"/>
  <c r="A266" i="8"/>
  <c r="B267" i="8"/>
  <c r="A266" i="9"/>
  <c r="B267" i="9"/>
  <c r="D266" i="8" l="1"/>
  <c r="F267" i="8" s="1"/>
  <c r="E266" i="8"/>
  <c r="B271" i="12"/>
  <c r="D269" i="12"/>
  <c r="F270" i="12" s="1"/>
  <c r="A270" i="12"/>
  <c r="E269" i="12"/>
  <c r="E266" i="9"/>
  <c r="D266" i="9"/>
  <c r="F267" i="9" s="1"/>
  <c r="A267" i="8"/>
  <c r="B268" i="8"/>
  <c r="B268" i="9"/>
  <c r="A267" i="9"/>
  <c r="E267" i="8" l="1"/>
  <c r="D267" i="8"/>
  <c r="F268" i="8" s="1"/>
  <c r="B272" i="12"/>
  <c r="A271" i="12"/>
  <c r="D270" i="12"/>
  <c r="F271" i="12" s="1"/>
  <c r="E270" i="12"/>
  <c r="D267" i="9"/>
  <c r="F268" i="9" s="1"/>
  <c r="E267" i="9"/>
  <c r="B269" i="8"/>
  <c r="A268" i="8"/>
  <c r="A268" i="9"/>
  <c r="B269" i="9"/>
  <c r="D268" i="8" l="1"/>
  <c r="F269" i="8" s="1"/>
  <c r="E268" i="8"/>
  <c r="B273" i="12"/>
  <c r="D271" i="12"/>
  <c r="F272" i="12" s="1"/>
  <c r="E271" i="12"/>
  <c r="A272" i="12"/>
  <c r="B270" i="8"/>
  <c r="A269" i="8"/>
  <c r="D268" i="9"/>
  <c r="F269" i="9" s="1"/>
  <c r="E268" i="9"/>
  <c r="B270" i="9"/>
  <c r="A269" i="9"/>
  <c r="D269" i="8" l="1"/>
  <c r="F270" i="8" s="1"/>
  <c r="E269" i="8"/>
  <c r="B274" i="12"/>
  <c r="A273" i="12"/>
  <c r="E272" i="12"/>
  <c r="D272" i="12"/>
  <c r="F273" i="12" s="1"/>
  <c r="D269" i="9"/>
  <c r="F270" i="9" s="1"/>
  <c r="E269" i="9"/>
  <c r="A270" i="8"/>
  <c r="B271" i="8"/>
  <c r="B271" i="9"/>
  <c r="A270" i="9"/>
  <c r="D270" i="8" l="1"/>
  <c r="E270" i="8"/>
  <c r="B275" i="12"/>
  <c r="D273" i="12"/>
  <c r="F274" i="12" s="1"/>
  <c r="A274" i="12"/>
  <c r="E273" i="12"/>
  <c r="D270" i="9"/>
  <c r="F271" i="9" s="1"/>
  <c r="E270" i="9"/>
  <c r="A271" i="8"/>
  <c r="B272" i="8"/>
  <c r="F271" i="8"/>
  <c r="B272" i="9"/>
  <c r="A271" i="9"/>
  <c r="D271" i="8" l="1"/>
  <c r="F272" i="8" s="1"/>
  <c r="E271" i="8"/>
  <c r="B276" i="12"/>
  <c r="D274" i="12"/>
  <c r="F275" i="12" s="1"/>
  <c r="E274" i="12"/>
  <c r="A275" i="12"/>
  <c r="E271" i="9"/>
  <c r="D271" i="9"/>
  <c r="F272" i="9" s="1"/>
  <c r="B273" i="8"/>
  <c r="A272" i="8"/>
  <c r="B273" i="9"/>
  <c r="A272" i="9"/>
  <c r="D272" i="8" l="1"/>
  <c r="F273" i="8" s="1"/>
  <c r="E272" i="8"/>
  <c r="B277" i="12"/>
  <c r="A276" i="12"/>
  <c r="D275" i="12"/>
  <c r="F276" i="12" s="1"/>
  <c r="E275" i="12"/>
  <c r="D272" i="9"/>
  <c r="F273" i="9" s="1"/>
  <c r="E272" i="9"/>
  <c r="A273" i="8"/>
  <c r="B274" i="8"/>
  <c r="B274" i="9"/>
  <c r="A273" i="9"/>
  <c r="D273" i="8" l="1"/>
  <c r="F274" i="8" s="1"/>
  <c r="E273" i="8"/>
  <c r="B278" i="12"/>
  <c r="D276" i="12"/>
  <c r="F277" i="12" s="1"/>
  <c r="A277" i="12"/>
  <c r="E276" i="12"/>
  <c r="D273" i="9"/>
  <c r="F274" i="9" s="1"/>
  <c r="E273" i="9"/>
  <c r="B275" i="8"/>
  <c r="A274" i="8"/>
  <c r="A274" i="9"/>
  <c r="B275" i="9"/>
  <c r="D274" i="8" l="1"/>
  <c r="F275" i="8" s="1"/>
  <c r="E274" i="8"/>
  <c r="B279" i="12"/>
  <c r="E277" i="12"/>
  <c r="D277" i="12"/>
  <c r="F278" i="12" s="1"/>
  <c r="A278" i="12"/>
  <c r="A275" i="8"/>
  <c r="B276" i="8"/>
  <c r="D274" i="9"/>
  <c r="F275" i="9" s="1"/>
  <c r="E274" i="9"/>
  <c r="A275" i="9"/>
  <c r="B276" i="9"/>
  <c r="D275" i="8" l="1"/>
  <c r="E275" i="8"/>
  <c r="B280" i="12"/>
  <c r="A279" i="12"/>
  <c r="D278" i="12"/>
  <c r="F279" i="12" s="1"/>
  <c r="E278" i="12"/>
  <c r="B277" i="8"/>
  <c r="A276" i="8"/>
  <c r="F276" i="8"/>
  <c r="E275" i="9"/>
  <c r="D275" i="9"/>
  <c r="F276" i="9" s="1"/>
  <c r="B277" i="9"/>
  <c r="A276" i="9"/>
  <c r="D276" i="8" l="1"/>
  <c r="F277" i="8" s="1"/>
  <c r="E276" i="8"/>
  <c r="B281" i="12"/>
  <c r="D279" i="12"/>
  <c r="F280" i="12" s="1"/>
  <c r="E279" i="12"/>
  <c r="A280" i="12"/>
  <c r="E276" i="9"/>
  <c r="D276" i="9"/>
  <c r="F277" i="9" s="1"/>
  <c r="A277" i="8"/>
  <c r="B278" i="8"/>
  <c r="A277" i="9"/>
  <c r="B278" i="9"/>
  <c r="D277" i="8" l="1"/>
  <c r="F278" i="8" s="1"/>
  <c r="E277" i="8"/>
  <c r="B282" i="12"/>
  <c r="A281" i="12"/>
  <c r="E280" i="12"/>
  <c r="D280" i="12"/>
  <c r="F281" i="12" s="1"/>
  <c r="E277" i="9"/>
  <c r="D277" i="9"/>
  <c r="F278" i="9" s="1"/>
  <c r="A278" i="8"/>
  <c r="B279" i="8"/>
  <c r="A278" i="9"/>
  <c r="B279" i="9"/>
  <c r="D278" i="8" l="1"/>
  <c r="F279" i="8" s="1"/>
  <c r="E278" i="8"/>
  <c r="B283" i="12"/>
  <c r="D281" i="12"/>
  <c r="F282" i="12" s="1"/>
  <c r="E281" i="12"/>
  <c r="A282" i="12"/>
  <c r="B280" i="8"/>
  <c r="A279" i="8"/>
  <c r="E278" i="9"/>
  <c r="D278" i="9"/>
  <c r="F279" i="9" s="1"/>
  <c r="A279" i="9"/>
  <c r="B280" i="9"/>
  <c r="D279" i="8" l="1"/>
  <c r="E279" i="8"/>
  <c r="B284" i="12"/>
  <c r="D282" i="12"/>
  <c r="F283" i="12" s="1"/>
  <c r="E282" i="12"/>
  <c r="A283" i="12"/>
  <c r="E279" i="9"/>
  <c r="D279" i="9"/>
  <c r="F280" i="9" s="1"/>
  <c r="A280" i="8"/>
  <c r="B281" i="8"/>
  <c r="F280" i="8"/>
  <c r="B281" i="9"/>
  <c r="A280" i="9"/>
  <c r="D280" i="8" l="1"/>
  <c r="F281" i="8" s="1"/>
  <c r="E280" i="8"/>
  <c r="B285" i="12"/>
  <c r="A284" i="12"/>
  <c r="D283" i="12"/>
  <c r="F284" i="12" s="1"/>
  <c r="E283" i="12"/>
  <c r="E280" i="9"/>
  <c r="D280" i="9"/>
  <c r="F281" i="9" s="1"/>
  <c r="B282" i="8"/>
  <c r="A281" i="8"/>
  <c r="A281" i="9"/>
  <c r="B282" i="9"/>
  <c r="D281" i="8" l="1"/>
  <c r="F282" i="8" s="1"/>
  <c r="E281" i="8"/>
  <c r="B286" i="12"/>
  <c r="D284" i="12"/>
  <c r="F285" i="12" s="1"/>
  <c r="A285" i="12"/>
  <c r="E284" i="12"/>
  <c r="B283" i="8"/>
  <c r="A282" i="8"/>
  <c r="E281" i="9"/>
  <c r="D281" i="9"/>
  <c r="F282" i="9" s="1"/>
  <c r="B283" i="9"/>
  <c r="A282" i="9"/>
  <c r="D282" i="8" l="1"/>
  <c r="F283" i="8" s="1"/>
  <c r="E282" i="8"/>
  <c r="B287" i="12"/>
  <c r="D285" i="12"/>
  <c r="F286" i="12" s="1"/>
  <c r="A286" i="12"/>
  <c r="E285" i="12"/>
  <c r="E282" i="9"/>
  <c r="D282" i="9"/>
  <c r="F283" i="9" s="1"/>
  <c r="A283" i="8"/>
  <c r="B284" i="8"/>
  <c r="B284" i="9"/>
  <c r="A283" i="9"/>
  <c r="D283" i="8" l="1"/>
  <c r="F284" i="8" s="1"/>
  <c r="E283" i="8"/>
  <c r="B288" i="12"/>
  <c r="D286" i="12"/>
  <c r="F287" i="12" s="1"/>
  <c r="E286" i="12"/>
  <c r="A287" i="12"/>
  <c r="D283" i="9"/>
  <c r="F284" i="9" s="1"/>
  <c r="E283" i="9"/>
  <c r="B285" i="8"/>
  <c r="A284" i="8"/>
  <c r="B285" i="9"/>
  <c r="A284" i="9"/>
  <c r="D284" i="8" l="1"/>
  <c r="F285" i="8" s="1"/>
  <c r="E284" i="8"/>
  <c r="B289" i="12"/>
  <c r="D287" i="12"/>
  <c r="F288" i="12" s="1"/>
  <c r="E287" i="12"/>
  <c r="A288" i="12"/>
  <c r="D284" i="9"/>
  <c r="F285" i="9" s="1"/>
  <c r="E284" i="9"/>
  <c r="A285" i="8"/>
  <c r="B286" i="8"/>
  <c r="A285" i="9"/>
  <c r="B286" i="9"/>
  <c r="D285" i="8" l="1"/>
  <c r="F286" i="8" s="1"/>
  <c r="E285" i="8"/>
  <c r="B290" i="12"/>
  <c r="A289" i="12"/>
  <c r="E288" i="12"/>
  <c r="D288" i="12"/>
  <c r="F289" i="12" s="1"/>
  <c r="D285" i="9"/>
  <c r="F286" i="9" s="1"/>
  <c r="E285" i="9"/>
  <c r="A286" i="8"/>
  <c r="B287" i="8"/>
  <c r="B287" i="9"/>
  <c r="A286" i="9"/>
  <c r="D286" i="8" l="1"/>
  <c r="F287" i="8" s="1"/>
  <c r="E286" i="8"/>
  <c r="B291" i="12"/>
  <c r="A290" i="12"/>
  <c r="E289" i="12"/>
  <c r="D289" i="12"/>
  <c r="F290" i="12" s="1"/>
  <c r="D286" i="9"/>
  <c r="E286" i="9"/>
  <c r="B288" i="8"/>
  <c r="A287" i="8"/>
  <c r="A287" i="9"/>
  <c r="B288" i="9"/>
  <c r="F287" i="9"/>
  <c r="D287" i="8" l="1"/>
  <c r="E287" i="8"/>
  <c r="B292" i="12"/>
  <c r="D290" i="12"/>
  <c r="F291" i="12" s="1"/>
  <c r="E290" i="12"/>
  <c r="A291" i="12"/>
  <c r="B289" i="8"/>
  <c r="A288" i="8"/>
  <c r="F288" i="8"/>
  <c r="E287" i="9"/>
  <c r="D287" i="9"/>
  <c r="F288" i="9" s="1"/>
  <c r="B289" i="9"/>
  <c r="A288" i="9"/>
  <c r="D288" i="8" l="1"/>
  <c r="F289" i="8" s="1"/>
  <c r="E288" i="8"/>
  <c r="B293" i="12"/>
  <c r="A292" i="12"/>
  <c r="D291" i="12"/>
  <c r="F292" i="12" s="1"/>
  <c r="E291" i="12"/>
  <c r="D288" i="9"/>
  <c r="F289" i="9" s="1"/>
  <c r="E288" i="9"/>
  <c r="B290" i="8"/>
  <c r="A289" i="8"/>
  <c r="B290" i="9"/>
  <c r="A289" i="9"/>
  <c r="D289" i="8" l="1"/>
  <c r="E289" i="8"/>
  <c r="B294" i="12"/>
  <c r="D292" i="12"/>
  <c r="F293" i="12" s="1"/>
  <c r="A293" i="12"/>
  <c r="E292" i="12"/>
  <c r="B291" i="8"/>
  <c r="A290" i="8"/>
  <c r="F290" i="8"/>
  <c r="E289" i="9"/>
  <c r="D289" i="9"/>
  <c r="F290" i="9" s="1"/>
  <c r="A290" i="9"/>
  <c r="B291" i="9"/>
  <c r="D290" i="8" l="1"/>
  <c r="F291" i="8" s="1"/>
  <c r="E290" i="8"/>
  <c r="B295" i="12"/>
  <c r="E293" i="12"/>
  <c r="D293" i="12"/>
  <c r="F294" i="12" s="1"/>
  <c r="A294" i="12"/>
  <c r="A291" i="8"/>
  <c r="B292" i="8"/>
  <c r="D290" i="9"/>
  <c r="F291" i="9" s="1"/>
  <c r="E290" i="9"/>
  <c r="A291" i="9"/>
  <c r="B292" i="9"/>
  <c r="D291" i="8" l="1"/>
  <c r="F292" i="8" s="1"/>
  <c r="E291" i="8"/>
  <c r="B296" i="12"/>
  <c r="A295" i="12"/>
  <c r="E294" i="12"/>
  <c r="D294" i="12"/>
  <c r="F295" i="12" s="1"/>
  <c r="B293" i="8"/>
  <c r="A292" i="8"/>
  <c r="D291" i="9"/>
  <c r="E291" i="9"/>
  <c r="F292" i="9"/>
  <c r="A292" i="9"/>
  <c r="B293" i="9"/>
  <c r="D292" i="8" l="1"/>
  <c r="F293" i="8" s="1"/>
  <c r="E292" i="8"/>
  <c r="B297" i="12"/>
  <c r="D295" i="12"/>
  <c r="F296" i="12" s="1"/>
  <c r="E295" i="12"/>
  <c r="A296" i="12"/>
  <c r="E292" i="9"/>
  <c r="D292" i="9"/>
  <c r="F293" i="9" s="1"/>
  <c r="A293" i="8"/>
  <c r="B294" i="8"/>
  <c r="B294" i="9"/>
  <c r="A293" i="9"/>
  <c r="D293" i="8" l="1"/>
  <c r="F294" i="8" s="1"/>
  <c r="E293" i="8"/>
  <c r="B298" i="12"/>
  <c r="A297" i="12"/>
  <c r="E296" i="12"/>
  <c r="D296" i="12"/>
  <c r="F297" i="12" s="1"/>
  <c r="E293" i="9"/>
  <c r="D293" i="9"/>
  <c r="F294" i="9" s="1"/>
  <c r="A294" i="8"/>
  <c r="B295" i="8"/>
  <c r="A294" i="9"/>
  <c r="B295" i="9"/>
  <c r="D294" i="8" l="1"/>
  <c r="F295" i="8" s="1"/>
  <c r="E294" i="8"/>
  <c r="B299" i="12"/>
  <c r="A298" i="12"/>
  <c r="E297" i="12"/>
  <c r="D297" i="12"/>
  <c r="F298" i="12" s="1"/>
  <c r="E294" i="9"/>
  <c r="D294" i="9"/>
  <c r="F295" i="9" s="1"/>
  <c r="A295" i="8"/>
  <c r="B296" i="8"/>
  <c r="A295" i="9"/>
  <c r="B296" i="9"/>
  <c r="E295" i="8" l="1"/>
  <c r="D295" i="8"/>
  <c r="F296" i="8" s="1"/>
  <c r="B300" i="12"/>
  <c r="D298" i="12"/>
  <c r="F299" i="12" s="1"/>
  <c r="E298" i="12"/>
  <c r="A299" i="12"/>
  <c r="D295" i="9"/>
  <c r="E295" i="9"/>
  <c r="A296" i="8"/>
  <c r="B297" i="8"/>
  <c r="A296" i="9"/>
  <c r="B297" i="9"/>
  <c r="F296" i="9"/>
  <c r="D296" i="8" l="1"/>
  <c r="F297" i="8" s="1"/>
  <c r="E296" i="8"/>
  <c r="B301" i="12"/>
  <c r="A300" i="12"/>
  <c r="D299" i="12"/>
  <c r="F300" i="12" s="1"/>
  <c r="E299" i="12"/>
  <c r="E296" i="9"/>
  <c r="D296" i="9"/>
  <c r="F297" i="9" s="1"/>
  <c r="A297" i="8"/>
  <c r="B298" i="8"/>
  <c r="A297" i="9"/>
  <c r="B298" i="9"/>
  <c r="D297" i="8" l="1"/>
  <c r="F298" i="8" s="1"/>
  <c r="E297" i="8"/>
  <c r="B302" i="12"/>
  <c r="D300" i="12"/>
  <c r="F301" i="12" s="1"/>
  <c r="A301" i="12"/>
  <c r="E300" i="12"/>
  <c r="E297" i="9"/>
  <c r="D297" i="9"/>
  <c r="F298" i="9" s="1"/>
  <c r="A298" i="8"/>
  <c r="B299" i="8"/>
  <c r="B299" i="9"/>
  <c r="A298" i="9"/>
  <c r="D298" i="8" l="1"/>
  <c r="F299" i="8" s="1"/>
  <c r="E298" i="8"/>
  <c r="B303" i="12"/>
  <c r="D301" i="12"/>
  <c r="F302" i="12" s="1"/>
  <c r="A302" i="12"/>
  <c r="E301" i="12"/>
  <c r="E298" i="9"/>
  <c r="D298" i="9"/>
  <c r="F299" i="9" s="1"/>
  <c r="A299" i="8"/>
  <c r="B300" i="8"/>
  <c r="B300" i="9"/>
  <c r="A299" i="9"/>
  <c r="D299" i="8" l="1"/>
  <c r="F300" i="8" s="1"/>
  <c r="E299" i="8"/>
  <c r="B304" i="12"/>
  <c r="A303" i="12"/>
  <c r="D302" i="12"/>
  <c r="F303" i="12" s="1"/>
  <c r="E302" i="12"/>
  <c r="E299" i="9"/>
  <c r="D299" i="9"/>
  <c r="F300" i="9" s="1"/>
  <c r="A300" i="8"/>
  <c r="B301" i="8"/>
  <c r="A300" i="9"/>
  <c r="B301" i="9"/>
  <c r="E300" i="8" l="1"/>
  <c r="D300" i="8"/>
  <c r="F301" i="8" s="1"/>
  <c r="B305" i="12"/>
  <c r="D303" i="12"/>
  <c r="F304" i="12" s="1"/>
  <c r="E303" i="12"/>
  <c r="A304" i="12"/>
  <c r="D300" i="9"/>
  <c r="F301" i="9" s="1"/>
  <c r="E300" i="9"/>
  <c r="A301" i="8"/>
  <c r="B302" i="8"/>
  <c r="A301" i="9"/>
  <c r="B302" i="9"/>
  <c r="D301" i="8" l="1"/>
  <c r="F302" i="8" s="1"/>
  <c r="E301" i="8"/>
  <c r="B306" i="12"/>
  <c r="A305" i="12"/>
  <c r="E304" i="12"/>
  <c r="D304" i="12"/>
  <c r="F305" i="12" s="1"/>
  <c r="D301" i="9"/>
  <c r="F302" i="9" s="1"/>
  <c r="E301" i="9"/>
  <c r="A302" i="8"/>
  <c r="B303" i="8"/>
  <c r="B303" i="9"/>
  <c r="A302" i="9"/>
  <c r="D302" i="8" l="1"/>
  <c r="F303" i="8" s="1"/>
  <c r="E302" i="8"/>
  <c r="B307" i="12"/>
  <c r="A306" i="12"/>
  <c r="E305" i="12"/>
  <c r="D305" i="12"/>
  <c r="F306" i="12" s="1"/>
  <c r="A303" i="8"/>
  <c r="B304" i="8"/>
  <c r="E302" i="9"/>
  <c r="D302" i="9"/>
  <c r="F303" i="9" s="1"/>
  <c r="A303" i="9"/>
  <c r="B304" i="9"/>
  <c r="D303" i="8" l="1"/>
  <c r="F304" i="8" s="1"/>
  <c r="E303" i="8"/>
  <c r="B308" i="12"/>
  <c r="D306" i="12"/>
  <c r="F307" i="12" s="1"/>
  <c r="E306" i="12"/>
  <c r="A307" i="12"/>
  <c r="A304" i="8"/>
  <c r="B305" i="8"/>
  <c r="E303" i="9"/>
  <c r="D303" i="9"/>
  <c r="F304" i="9" s="1"/>
  <c r="B305" i="9"/>
  <c r="A304" i="9"/>
  <c r="D304" i="8" l="1"/>
  <c r="F305" i="8" s="1"/>
  <c r="E304" i="8"/>
  <c r="B309" i="12"/>
  <c r="A308" i="12"/>
  <c r="D307" i="12"/>
  <c r="F308" i="12" s="1"/>
  <c r="E307" i="12"/>
  <c r="D304" i="9"/>
  <c r="F305" i="9" s="1"/>
  <c r="E304" i="9"/>
  <c r="A305" i="8"/>
  <c r="B306" i="8"/>
  <c r="B306" i="9"/>
  <c r="A305" i="9"/>
  <c r="D305" i="8" l="1"/>
  <c r="F306" i="8" s="1"/>
  <c r="E305" i="8"/>
  <c r="B310" i="12"/>
  <c r="E308" i="12"/>
  <c r="A309" i="12"/>
  <c r="D308" i="12"/>
  <c r="F309" i="12" s="1"/>
  <c r="B307" i="8"/>
  <c r="A306" i="8"/>
  <c r="D305" i="9"/>
  <c r="F306" i="9" s="1"/>
  <c r="E305" i="9"/>
  <c r="A306" i="9"/>
  <c r="B307" i="9"/>
  <c r="E306" i="8" l="1"/>
  <c r="D306" i="8"/>
  <c r="F307" i="8" s="1"/>
  <c r="B311" i="12"/>
  <c r="A310" i="12"/>
  <c r="D309" i="12"/>
  <c r="F310" i="12" s="1"/>
  <c r="E309" i="12"/>
  <c r="E306" i="9"/>
  <c r="D306" i="9"/>
  <c r="F307" i="9" s="1"/>
  <c r="A307" i="8"/>
  <c r="B308" i="8"/>
  <c r="B308" i="9"/>
  <c r="A307" i="9"/>
  <c r="D307" i="8" l="1"/>
  <c r="F308" i="8" s="1"/>
  <c r="E307" i="8"/>
  <c r="B312" i="12"/>
  <c r="E310" i="12"/>
  <c r="A311" i="12"/>
  <c r="D310" i="12"/>
  <c r="F311" i="12" s="1"/>
  <c r="B309" i="8"/>
  <c r="A308" i="8"/>
  <c r="D307" i="9"/>
  <c r="F308" i="9" s="1"/>
  <c r="E307" i="9"/>
  <c r="B309" i="9"/>
  <c r="A308" i="9"/>
  <c r="E308" i="8" l="1"/>
  <c r="D308" i="8"/>
  <c r="F309" i="8" s="1"/>
  <c r="B313" i="12"/>
  <c r="A312" i="12"/>
  <c r="E311" i="12"/>
  <c r="D311" i="12"/>
  <c r="F312" i="12" s="1"/>
  <c r="E308" i="9"/>
  <c r="D308" i="9"/>
  <c r="F309" i="9" s="1"/>
  <c r="A309" i="8"/>
  <c r="B310" i="8"/>
  <c r="A309" i="9"/>
  <c r="B310" i="9"/>
  <c r="D309" i="8" l="1"/>
  <c r="F310" i="8" s="1"/>
  <c r="E309" i="8"/>
  <c r="B314" i="12"/>
  <c r="D312" i="12"/>
  <c r="F313" i="12" s="1"/>
  <c r="E312" i="12"/>
  <c r="A313" i="12"/>
  <c r="A310" i="8"/>
  <c r="B311" i="8"/>
  <c r="E309" i="9"/>
  <c r="D309" i="9"/>
  <c r="F310" i="9" s="1"/>
  <c r="B311" i="9"/>
  <c r="A310" i="9"/>
  <c r="D310" i="8" l="1"/>
  <c r="F311" i="8" s="1"/>
  <c r="E310" i="8"/>
  <c r="B315" i="12"/>
  <c r="A314" i="12"/>
  <c r="E313" i="12"/>
  <c r="D313" i="12"/>
  <c r="F314" i="12" s="1"/>
  <c r="D310" i="9"/>
  <c r="F311" i="9" s="1"/>
  <c r="E310" i="9"/>
  <c r="B312" i="8"/>
  <c r="A311" i="8"/>
  <c r="A311" i="9"/>
  <c r="B312" i="9"/>
  <c r="D311" i="8" l="1"/>
  <c r="F312" i="8" s="1"/>
  <c r="E311" i="8"/>
  <c r="B316" i="12"/>
  <c r="D314" i="12"/>
  <c r="F315" i="12" s="1"/>
  <c r="E314" i="12"/>
  <c r="A315" i="12"/>
  <c r="B313" i="8"/>
  <c r="A312" i="8"/>
  <c r="E311" i="9"/>
  <c r="D311" i="9"/>
  <c r="F312" i="9" s="1"/>
  <c r="B313" i="9"/>
  <c r="A312" i="9"/>
  <c r="D312" i="8" l="1"/>
  <c r="F313" i="8" s="1"/>
  <c r="E312" i="8"/>
  <c r="B317" i="12"/>
  <c r="A316" i="12"/>
  <c r="E315" i="12"/>
  <c r="D315" i="12"/>
  <c r="F316" i="12" s="1"/>
  <c r="E312" i="9"/>
  <c r="D312" i="9"/>
  <c r="F313" i="9" s="1"/>
  <c r="B314" i="8"/>
  <c r="A313" i="8"/>
  <c r="A313" i="9"/>
  <c r="B314" i="9"/>
  <c r="D313" i="8" l="1"/>
  <c r="F314" i="8" s="1"/>
  <c r="E313" i="8"/>
  <c r="B318" i="12"/>
  <c r="E316" i="12"/>
  <c r="D316" i="12"/>
  <c r="F317" i="12" s="1"/>
  <c r="A317" i="12"/>
  <c r="A314" i="8"/>
  <c r="B315" i="8"/>
  <c r="D313" i="9"/>
  <c r="F314" i="9" s="1"/>
  <c r="E313" i="9"/>
  <c r="B315" i="9"/>
  <c r="A314" i="9"/>
  <c r="D314" i="8" l="1"/>
  <c r="F315" i="8" s="1"/>
  <c r="E314" i="8"/>
  <c r="B319" i="12"/>
  <c r="A318" i="12"/>
  <c r="E317" i="12"/>
  <c r="D317" i="12"/>
  <c r="F318" i="12" s="1"/>
  <c r="E314" i="9"/>
  <c r="D314" i="9"/>
  <c r="F315" i="9" s="1"/>
  <c r="A315" i="8"/>
  <c r="B316" i="8"/>
  <c r="B316" i="9"/>
  <c r="A315" i="9"/>
  <c r="D315" i="8" l="1"/>
  <c r="F316" i="8" s="1"/>
  <c r="E315" i="8"/>
  <c r="B320" i="12"/>
  <c r="E318" i="12"/>
  <c r="A319" i="12"/>
  <c r="D318" i="12"/>
  <c r="F319" i="12" s="1"/>
  <c r="A316" i="8"/>
  <c r="B317" i="8"/>
  <c r="D315" i="9"/>
  <c r="F316" i="9" s="1"/>
  <c r="E315" i="9"/>
  <c r="A316" i="9"/>
  <c r="B317" i="9"/>
  <c r="E316" i="8" l="1"/>
  <c r="D316" i="8"/>
  <c r="F317" i="8" s="1"/>
  <c r="B321" i="12"/>
  <c r="A320" i="12"/>
  <c r="E319" i="12"/>
  <c r="D319" i="12"/>
  <c r="F320" i="12" s="1"/>
  <c r="A317" i="8"/>
  <c r="B318" i="8"/>
  <c r="D316" i="9"/>
  <c r="F317" i="9" s="1"/>
  <c r="E316" i="9"/>
  <c r="B318" i="9"/>
  <c r="A317" i="9"/>
  <c r="D317" i="8" l="1"/>
  <c r="F318" i="8" s="1"/>
  <c r="E317" i="8"/>
  <c r="B322" i="12"/>
  <c r="D320" i="12"/>
  <c r="F321" i="12" s="1"/>
  <c r="A321" i="12"/>
  <c r="E320" i="12"/>
  <c r="E317" i="9"/>
  <c r="D317" i="9"/>
  <c r="F318" i="9" s="1"/>
  <c r="B319" i="8"/>
  <c r="A318" i="8"/>
  <c r="B319" i="9"/>
  <c r="A318" i="9"/>
  <c r="D318" i="8" l="1"/>
  <c r="F319" i="8" s="1"/>
  <c r="E318" i="8"/>
  <c r="B323" i="12"/>
  <c r="A322" i="12"/>
  <c r="E321" i="12"/>
  <c r="D321" i="12"/>
  <c r="F322" i="12" s="1"/>
  <c r="E318" i="9"/>
  <c r="D318" i="9"/>
  <c r="F319" i="9" s="1"/>
  <c r="B320" i="8"/>
  <c r="A319" i="8"/>
  <c r="A319" i="9"/>
  <c r="B320" i="9"/>
  <c r="D319" i="8" l="1"/>
  <c r="F320" i="8" s="1"/>
  <c r="E319" i="8"/>
  <c r="B324" i="12"/>
  <c r="D322" i="12"/>
  <c r="F323" i="12" s="1"/>
  <c r="E322" i="12"/>
  <c r="A323" i="12"/>
  <c r="A320" i="8"/>
  <c r="B321" i="8"/>
  <c r="E319" i="9"/>
  <c r="D319" i="9"/>
  <c r="F320" i="9" s="1"/>
  <c r="B321" i="9"/>
  <c r="A320" i="9"/>
  <c r="D320" i="8" l="1"/>
  <c r="F321" i="8" s="1"/>
  <c r="E320" i="8"/>
  <c r="B325" i="12"/>
  <c r="A324" i="12"/>
  <c r="E323" i="12"/>
  <c r="D323" i="12"/>
  <c r="F324" i="12" s="1"/>
  <c r="D320" i="9"/>
  <c r="F321" i="9" s="1"/>
  <c r="E320" i="9"/>
  <c r="B322" i="8"/>
  <c r="A321" i="8"/>
  <c r="B322" i="9"/>
  <c r="A321" i="9"/>
  <c r="D321" i="8" l="1"/>
  <c r="F322" i="8" s="1"/>
  <c r="E321" i="8"/>
  <c r="B326" i="12"/>
  <c r="D324" i="12"/>
  <c r="F325" i="12" s="1"/>
  <c r="E324" i="12"/>
  <c r="A325" i="12"/>
  <c r="D321" i="9"/>
  <c r="E321" i="9"/>
  <c r="B323" i="8"/>
  <c r="A322" i="8"/>
  <c r="B323" i="9"/>
  <c r="A322" i="9"/>
  <c r="F322" i="9"/>
  <c r="D322" i="8" l="1"/>
  <c r="F323" i="8" s="1"/>
  <c r="E322" i="8"/>
  <c r="B327" i="12"/>
  <c r="A326" i="12"/>
  <c r="E325" i="12"/>
  <c r="D325" i="12"/>
  <c r="F326" i="12" s="1"/>
  <c r="E322" i="9"/>
  <c r="D322" i="9"/>
  <c r="F323" i="9" s="1"/>
  <c r="A323" i="8"/>
  <c r="B324" i="8"/>
  <c r="B324" i="9"/>
  <c r="A323" i="9"/>
  <c r="D323" i="8" l="1"/>
  <c r="F324" i="8" s="1"/>
  <c r="E323" i="8"/>
  <c r="B328" i="12"/>
  <c r="E326" i="12"/>
  <c r="A327" i="12"/>
  <c r="D326" i="12"/>
  <c r="F327" i="12" s="1"/>
  <c r="E323" i="9"/>
  <c r="D323" i="9"/>
  <c r="F324" i="9" s="1"/>
  <c r="B325" i="8"/>
  <c r="A324" i="8"/>
  <c r="A324" i="9"/>
  <c r="B325" i="9"/>
  <c r="D324" i="8" l="1"/>
  <c r="F325" i="8" s="1"/>
  <c r="E324" i="8"/>
  <c r="B329" i="12"/>
  <c r="A328" i="12"/>
  <c r="E327" i="12"/>
  <c r="D327" i="12"/>
  <c r="F328" i="12" s="1"/>
  <c r="A325" i="8"/>
  <c r="B326" i="8"/>
  <c r="E324" i="9"/>
  <c r="D324" i="9"/>
  <c r="F325" i="9" s="1"/>
  <c r="A325" i="9"/>
  <c r="B326" i="9"/>
  <c r="D325" i="8" l="1"/>
  <c r="F326" i="8" s="1"/>
  <c r="E325" i="8"/>
  <c r="B330" i="12"/>
  <c r="D328" i="12"/>
  <c r="F329" i="12" s="1"/>
  <c r="E328" i="12"/>
  <c r="A329" i="12"/>
  <c r="E325" i="9"/>
  <c r="D325" i="9"/>
  <c r="F326" i="9" s="1"/>
  <c r="B327" i="8"/>
  <c r="A326" i="8"/>
  <c r="A326" i="9"/>
  <c r="B327" i="9"/>
  <c r="D326" i="8" l="1"/>
  <c r="E326" i="8"/>
  <c r="B331" i="12"/>
  <c r="D329" i="12"/>
  <c r="F330" i="12" s="1"/>
  <c r="A330" i="12"/>
  <c r="E329" i="12"/>
  <c r="D326" i="9"/>
  <c r="F327" i="9" s="1"/>
  <c r="E326" i="9"/>
  <c r="B328" i="8"/>
  <c r="A327" i="8"/>
  <c r="F327" i="8"/>
  <c r="A327" i="9"/>
  <c r="B328" i="9"/>
  <c r="D327" i="8" l="1"/>
  <c r="F328" i="8" s="1"/>
  <c r="E327" i="8"/>
  <c r="B332" i="12"/>
  <c r="D330" i="12"/>
  <c r="F331" i="12" s="1"/>
  <c r="E330" i="12"/>
  <c r="A331" i="12"/>
  <c r="A328" i="8"/>
  <c r="B329" i="8"/>
  <c r="D327" i="9"/>
  <c r="F328" i="9" s="1"/>
  <c r="E327" i="9"/>
  <c r="B329" i="9"/>
  <c r="A328" i="9"/>
  <c r="D328" i="8" l="1"/>
  <c r="F329" i="8" s="1"/>
  <c r="E328" i="8"/>
  <c r="B333" i="12"/>
  <c r="A332" i="12"/>
  <c r="E331" i="12"/>
  <c r="D331" i="12"/>
  <c r="F332" i="12" s="1"/>
  <c r="D328" i="9"/>
  <c r="F329" i="9" s="1"/>
  <c r="E328" i="9"/>
  <c r="A329" i="8"/>
  <c r="B330" i="8"/>
  <c r="B330" i="9"/>
  <c r="A329" i="9"/>
  <c r="D329" i="8" l="1"/>
  <c r="F330" i="8" s="1"/>
  <c r="E329" i="8"/>
  <c r="B334" i="12"/>
  <c r="E332" i="12"/>
  <c r="A333" i="12"/>
  <c r="D332" i="12"/>
  <c r="F333" i="12" s="1"/>
  <c r="D329" i="9"/>
  <c r="F330" i="9" s="1"/>
  <c r="E329" i="9"/>
  <c r="A330" i="8"/>
  <c r="B331" i="8"/>
  <c r="A330" i="9"/>
  <c r="B331" i="9"/>
  <c r="D330" i="8" l="1"/>
  <c r="F331" i="8" s="1"/>
  <c r="E330" i="8"/>
  <c r="B335" i="12"/>
  <c r="D333" i="12"/>
  <c r="F334" i="12" s="1"/>
  <c r="A334" i="12"/>
  <c r="E333" i="12"/>
  <c r="E330" i="9"/>
  <c r="D330" i="9"/>
  <c r="F331" i="9" s="1"/>
  <c r="A331" i="8"/>
  <c r="B332" i="8"/>
  <c r="B332" i="9"/>
  <c r="A331" i="9"/>
  <c r="D331" i="8" l="1"/>
  <c r="F332" i="8" s="1"/>
  <c r="E331" i="8"/>
  <c r="B336" i="12"/>
  <c r="E334" i="12"/>
  <c r="A335" i="12"/>
  <c r="D334" i="12"/>
  <c r="F335" i="12" s="1"/>
  <c r="D331" i="9"/>
  <c r="F332" i="9" s="1"/>
  <c r="E331" i="9"/>
  <c r="B333" i="8"/>
  <c r="A332" i="8"/>
  <c r="B333" i="9"/>
  <c r="A332" i="9"/>
  <c r="D332" i="8" l="1"/>
  <c r="F333" i="8" s="1"/>
  <c r="E332" i="8"/>
  <c r="B337" i="12"/>
  <c r="A336" i="12"/>
  <c r="E335" i="12"/>
  <c r="D335" i="12"/>
  <c r="F336" i="12" s="1"/>
  <c r="B334" i="8"/>
  <c r="A333" i="8"/>
  <c r="D332" i="9"/>
  <c r="F333" i="9" s="1"/>
  <c r="E332" i="9"/>
  <c r="A333" i="9"/>
  <c r="B334" i="9"/>
  <c r="D333" i="8" l="1"/>
  <c r="F334" i="8" s="1"/>
  <c r="E333" i="8"/>
  <c r="B338" i="12"/>
  <c r="D336" i="12"/>
  <c r="F337" i="12" s="1"/>
  <c r="A337" i="12"/>
  <c r="E336" i="12"/>
  <c r="E333" i="9"/>
  <c r="D333" i="9"/>
  <c r="F334" i="9" s="1"/>
  <c r="A334" i="8"/>
  <c r="B335" i="8"/>
  <c r="A334" i="9"/>
  <c r="B335" i="9"/>
  <c r="D334" i="8" l="1"/>
  <c r="F335" i="8" s="1"/>
  <c r="E334" i="8"/>
  <c r="B339" i="12"/>
  <c r="A338" i="12"/>
  <c r="E337" i="12"/>
  <c r="D337" i="12"/>
  <c r="F338" i="12" s="1"/>
  <c r="D334" i="9"/>
  <c r="F335" i="9" s="1"/>
  <c r="E334" i="9"/>
  <c r="A335" i="8"/>
  <c r="B336" i="8"/>
  <c r="B336" i="9"/>
  <c r="A335" i="9"/>
  <c r="D335" i="8" l="1"/>
  <c r="F336" i="8" s="1"/>
  <c r="E335" i="8"/>
  <c r="B340" i="12"/>
  <c r="D338" i="12"/>
  <c r="F339" i="12" s="1"/>
  <c r="E338" i="12"/>
  <c r="A339" i="12"/>
  <c r="E335" i="9"/>
  <c r="D335" i="9"/>
  <c r="F336" i="9" s="1"/>
  <c r="A336" i="8"/>
  <c r="B337" i="8"/>
  <c r="B337" i="9"/>
  <c r="A336" i="9"/>
  <c r="D336" i="8" l="1"/>
  <c r="E336" i="8"/>
  <c r="B341" i="12"/>
  <c r="A340" i="12"/>
  <c r="E339" i="12"/>
  <c r="D339" i="12"/>
  <c r="F340" i="12" s="1"/>
  <c r="D336" i="9"/>
  <c r="F337" i="9" s="1"/>
  <c r="E336" i="9"/>
  <c r="B338" i="8"/>
  <c r="A337" i="8"/>
  <c r="F337" i="8"/>
  <c r="B338" i="9"/>
  <c r="A337" i="9"/>
  <c r="D337" i="8" l="1"/>
  <c r="F338" i="8" s="1"/>
  <c r="E337" i="8"/>
  <c r="B342" i="12"/>
  <c r="A341" i="12"/>
  <c r="D340" i="12"/>
  <c r="F341" i="12" s="1"/>
  <c r="E340" i="12"/>
  <c r="D337" i="9"/>
  <c r="F338" i="9" s="1"/>
  <c r="E337" i="9"/>
  <c r="A338" i="8"/>
  <c r="B339" i="8"/>
  <c r="A338" i="9"/>
  <c r="B339" i="9"/>
  <c r="E338" i="8" l="1"/>
  <c r="D338" i="8"/>
  <c r="F339" i="8" s="1"/>
  <c r="B343" i="12"/>
  <c r="D341" i="12"/>
  <c r="F342" i="12" s="1"/>
  <c r="A342" i="12"/>
  <c r="E341" i="12"/>
  <c r="E338" i="9"/>
  <c r="D338" i="9"/>
  <c r="F339" i="9" s="1"/>
  <c r="A339" i="8"/>
  <c r="B340" i="8"/>
  <c r="A339" i="9"/>
  <c r="B340" i="9"/>
  <c r="D339" i="8" l="1"/>
  <c r="F340" i="8" s="1"/>
  <c r="E339" i="8"/>
  <c r="B344" i="12"/>
  <c r="E342" i="12"/>
  <c r="A343" i="12"/>
  <c r="D342" i="12"/>
  <c r="F343" i="12" s="1"/>
  <c r="E339" i="9"/>
  <c r="D339" i="9"/>
  <c r="F340" i="9" s="1"/>
  <c r="B341" i="8"/>
  <c r="A340" i="8"/>
  <c r="A340" i="9"/>
  <c r="B341" i="9"/>
  <c r="D340" i="8" l="1"/>
  <c r="F341" i="8" s="1"/>
  <c r="E340" i="8"/>
  <c r="B345" i="12"/>
  <c r="A344" i="12"/>
  <c r="E343" i="12"/>
  <c r="D343" i="12"/>
  <c r="F344" i="12" s="1"/>
  <c r="A341" i="8"/>
  <c r="B342" i="8"/>
  <c r="E340" i="9"/>
  <c r="D340" i="9"/>
  <c r="F341" i="9" s="1"/>
  <c r="A341" i="9"/>
  <c r="B342" i="9"/>
  <c r="D341" i="8" l="1"/>
  <c r="F342" i="8" s="1"/>
  <c r="E341" i="8"/>
  <c r="B346" i="12"/>
  <c r="D344" i="12"/>
  <c r="F345" i="12" s="1"/>
  <c r="E344" i="12"/>
  <c r="A345" i="12"/>
  <c r="A342" i="8"/>
  <c r="B343" i="8"/>
  <c r="E341" i="9"/>
  <c r="D341" i="9"/>
  <c r="F342" i="9" s="1"/>
  <c r="A342" i="9"/>
  <c r="B343" i="9"/>
  <c r="D342" i="8" l="1"/>
  <c r="F343" i="8" s="1"/>
  <c r="E342" i="8"/>
  <c r="B347" i="12"/>
  <c r="D345" i="12"/>
  <c r="F346" i="12" s="1"/>
  <c r="A346" i="12"/>
  <c r="E345" i="12"/>
  <c r="A343" i="8"/>
  <c r="B344" i="8"/>
  <c r="D342" i="9"/>
  <c r="F343" i="9" s="1"/>
  <c r="E342" i="9"/>
  <c r="B344" i="9"/>
  <c r="A343" i="9"/>
  <c r="D343" i="8" l="1"/>
  <c r="F344" i="8" s="1"/>
  <c r="E343" i="8"/>
  <c r="B348" i="12"/>
  <c r="D346" i="12"/>
  <c r="F347" i="12" s="1"/>
  <c r="E346" i="12"/>
  <c r="A347" i="12"/>
  <c r="D343" i="9"/>
  <c r="F344" i="9" s="1"/>
  <c r="E343" i="9"/>
  <c r="B345" i="8"/>
  <c r="A344" i="8"/>
  <c r="B345" i="9"/>
  <c r="A344" i="9"/>
  <c r="D344" i="8" l="1"/>
  <c r="F345" i="8" s="1"/>
  <c r="E344" i="8"/>
  <c r="B349" i="12"/>
  <c r="A348" i="12"/>
  <c r="E347" i="12"/>
  <c r="D347" i="12"/>
  <c r="F348" i="12" s="1"/>
  <c r="A345" i="8"/>
  <c r="B346" i="8"/>
  <c r="E344" i="9"/>
  <c r="D344" i="9"/>
  <c r="F345" i="9" s="1"/>
  <c r="B346" i="9"/>
  <c r="A345" i="9"/>
  <c r="D345" i="8" l="1"/>
  <c r="F346" i="8" s="1"/>
  <c r="E345" i="8"/>
  <c r="B350" i="12"/>
  <c r="E348" i="12"/>
  <c r="D348" i="12"/>
  <c r="F349" i="12" s="1"/>
  <c r="A349" i="12"/>
  <c r="E345" i="9"/>
  <c r="D345" i="9"/>
  <c r="F346" i="9" s="1"/>
  <c r="A346" i="8"/>
  <c r="B347" i="8"/>
  <c r="A346" i="9"/>
  <c r="B347" i="9"/>
  <c r="D346" i="8" l="1"/>
  <c r="F347" i="8" s="1"/>
  <c r="E346" i="8"/>
  <c r="B351" i="12"/>
  <c r="D349" i="12"/>
  <c r="F350" i="12" s="1"/>
  <c r="A350" i="12"/>
  <c r="E349" i="12"/>
  <c r="E346" i="9"/>
  <c r="D346" i="9"/>
  <c r="F347" i="9" s="1"/>
  <c r="A347" i="8"/>
  <c r="B348" i="8"/>
  <c r="B348" i="9"/>
  <c r="A347" i="9"/>
  <c r="D347" i="8" l="1"/>
  <c r="F348" i="8" s="1"/>
  <c r="E347" i="8"/>
  <c r="B352" i="12"/>
  <c r="E350" i="12"/>
  <c r="A351" i="12"/>
  <c r="D350" i="12"/>
  <c r="F351" i="12" s="1"/>
  <c r="D347" i="9"/>
  <c r="F348" i="9" s="1"/>
  <c r="E347" i="9"/>
  <c r="B349" i="8"/>
  <c r="A348" i="8"/>
  <c r="B349" i="9"/>
  <c r="A348" i="9"/>
  <c r="D348" i="8" l="1"/>
  <c r="F349" i="8" s="1"/>
  <c r="E348" i="8"/>
  <c r="B353" i="12"/>
  <c r="A352" i="12"/>
  <c r="E351" i="12"/>
  <c r="D351" i="12"/>
  <c r="F352" i="12" s="1"/>
  <c r="A349" i="8"/>
  <c r="B350" i="8"/>
  <c r="D348" i="9"/>
  <c r="F349" i="9" s="1"/>
  <c r="E348" i="9"/>
  <c r="A349" i="9"/>
  <c r="B350" i="9"/>
  <c r="E349" i="8" l="1"/>
  <c r="D349" i="8"/>
  <c r="F350" i="8" s="1"/>
  <c r="B354" i="12"/>
  <c r="D352" i="12"/>
  <c r="F353" i="12" s="1"/>
  <c r="A353" i="12"/>
  <c r="E352" i="12"/>
  <c r="A350" i="8"/>
  <c r="B351" i="8"/>
  <c r="D349" i="9"/>
  <c r="E349" i="9"/>
  <c r="B351" i="9"/>
  <c r="A350" i="9"/>
  <c r="F350" i="9"/>
  <c r="D350" i="8" l="1"/>
  <c r="F351" i="8" s="1"/>
  <c r="E350" i="8"/>
  <c r="B355" i="12"/>
  <c r="D353" i="12"/>
  <c r="F354" i="12" s="1"/>
  <c r="A354" i="12"/>
  <c r="E353" i="12"/>
  <c r="E350" i="9"/>
  <c r="D350" i="9"/>
  <c r="F351" i="9" s="1"/>
  <c r="A351" i="8"/>
  <c r="B352" i="8"/>
  <c r="B352" i="9"/>
  <c r="A351" i="9"/>
  <c r="D351" i="8" l="1"/>
  <c r="F352" i="8" s="1"/>
  <c r="E351" i="8"/>
  <c r="B356" i="12"/>
  <c r="D354" i="12"/>
  <c r="F355" i="12" s="1"/>
  <c r="E354" i="12"/>
  <c r="A355" i="12"/>
  <c r="E351" i="9"/>
  <c r="D351" i="9"/>
  <c r="F352" i="9" s="1"/>
  <c r="B353" i="8"/>
  <c r="A352" i="8"/>
  <c r="B353" i="9"/>
  <c r="A352" i="9"/>
  <c r="D352" i="8" l="1"/>
  <c r="F353" i="8" s="1"/>
  <c r="E352" i="8"/>
  <c r="B357" i="12"/>
  <c r="A356" i="12"/>
  <c r="E355" i="12"/>
  <c r="D355" i="12"/>
  <c r="F356" i="12" s="1"/>
  <c r="A353" i="8"/>
  <c r="B354" i="8"/>
  <c r="D352" i="9"/>
  <c r="F353" i="9" s="1"/>
  <c r="E352" i="9"/>
  <c r="A353" i="9"/>
  <c r="B354" i="9"/>
  <c r="D353" i="8" l="1"/>
  <c r="F354" i="8" s="1"/>
  <c r="E353" i="8"/>
  <c r="B358" i="12"/>
  <c r="D356" i="12"/>
  <c r="F357" i="12" s="1"/>
  <c r="E356" i="12"/>
  <c r="A357" i="12"/>
  <c r="A354" i="8"/>
  <c r="B355" i="8"/>
  <c r="D353" i="9"/>
  <c r="F354" i="9" s="1"/>
  <c r="E353" i="9"/>
  <c r="B355" i="9"/>
  <c r="A354" i="9"/>
  <c r="D354" i="8" l="1"/>
  <c r="F355" i="8" s="1"/>
  <c r="E354" i="8"/>
  <c r="B359" i="12"/>
  <c r="A358" i="12"/>
  <c r="E357" i="12"/>
  <c r="D357" i="12"/>
  <c r="F358" i="12" s="1"/>
  <c r="A355" i="8"/>
  <c r="B356" i="8"/>
  <c r="D354" i="9"/>
  <c r="E354" i="9"/>
  <c r="B356" i="9"/>
  <c r="A355" i="9"/>
  <c r="F355" i="9"/>
  <c r="E355" i="8" l="1"/>
  <c r="D355" i="8"/>
  <c r="F356" i="8" s="1"/>
  <c r="B360" i="12"/>
  <c r="E358" i="12"/>
  <c r="A359" i="12"/>
  <c r="D358" i="12"/>
  <c r="F359" i="12" s="1"/>
  <c r="E355" i="9"/>
  <c r="D355" i="9"/>
  <c r="F356" i="9" s="1"/>
  <c r="B357" i="8"/>
  <c r="A356" i="8"/>
  <c r="B357" i="9"/>
  <c r="A356" i="9"/>
  <c r="D356" i="8" l="1"/>
  <c r="F357" i="8" s="1"/>
  <c r="E356" i="8"/>
  <c r="B361" i="12"/>
  <c r="A360" i="12"/>
  <c r="E359" i="12"/>
  <c r="D359" i="12"/>
  <c r="F360" i="12" s="1"/>
  <c r="A357" i="8"/>
  <c r="B358" i="8"/>
  <c r="E356" i="9"/>
  <c r="D356" i="9"/>
  <c r="F357" i="9" s="1"/>
  <c r="A357" i="9"/>
  <c r="B358" i="9"/>
  <c r="D357" i="8" l="1"/>
  <c r="F358" i="8" s="1"/>
  <c r="E357" i="8"/>
  <c r="B362" i="12"/>
  <c r="D360" i="12"/>
  <c r="F361" i="12" s="1"/>
  <c r="E360" i="12"/>
  <c r="A361" i="12"/>
  <c r="A358" i="8"/>
  <c r="B359" i="8"/>
  <c r="E357" i="9"/>
  <c r="D357" i="9"/>
  <c r="F358" i="9" s="1"/>
  <c r="B359" i="9"/>
  <c r="A358" i="9"/>
  <c r="D358" i="8" l="1"/>
  <c r="F359" i="8" s="1"/>
  <c r="E358" i="8"/>
  <c r="B363" i="12"/>
  <c r="D361" i="12"/>
  <c r="F362" i="12" s="1"/>
  <c r="A362" i="12"/>
  <c r="E361" i="12"/>
  <c r="D358" i="9"/>
  <c r="F359" i="9" s="1"/>
  <c r="E358" i="9"/>
  <c r="A359" i="8"/>
  <c r="B360" i="8"/>
  <c r="B360" i="9"/>
  <c r="A359" i="9"/>
  <c r="D359" i="8" l="1"/>
  <c r="F360" i="8" s="1"/>
  <c r="E359" i="8"/>
  <c r="B364" i="12"/>
  <c r="D362" i="12"/>
  <c r="F363" i="12" s="1"/>
  <c r="E362" i="12"/>
  <c r="A363" i="12"/>
  <c r="E359" i="9"/>
  <c r="D359" i="9"/>
  <c r="F360" i="9" s="1"/>
  <c r="B361" i="8"/>
  <c r="A360" i="8"/>
  <c r="B361" i="9"/>
  <c r="A360" i="9"/>
  <c r="D360" i="8" l="1"/>
  <c r="F361" i="8" s="1"/>
  <c r="E360" i="8"/>
  <c r="A364" i="12"/>
  <c r="E363" i="12"/>
  <c r="D363" i="12"/>
  <c r="F364" i="12" s="1"/>
  <c r="A361" i="8"/>
  <c r="B362" i="8"/>
  <c r="E360" i="9"/>
  <c r="D360" i="9"/>
  <c r="F361" i="9" s="1"/>
  <c r="B362" i="9"/>
  <c r="A361" i="9"/>
  <c r="D361" i="8" l="1"/>
  <c r="F362" i="8" s="1"/>
  <c r="E361" i="8"/>
  <c r="A362" i="8"/>
  <c r="B363" i="8"/>
  <c r="E361" i="9"/>
  <c r="D361" i="9"/>
  <c r="F362" i="9" s="1"/>
  <c r="A362" i="9"/>
  <c r="B363" i="9"/>
  <c r="D362" i="8" l="1"/>
  <c r="F363" i="8" s="1"/>
  <c r="E362" i="8"/>
  <c r="A363" i="8"/>
  <c r="B364" i="8"/>
  <c r="E362" i="9"/>
  <c r="D362" i="9"/>
  <c r="F363" i="9" s="1"/>
  <c r="A363" i="9"/>
  <c r="B364" i="9"/>
  <c r="D363" i="8" l="1"/>
  <c r="F364" i="8" s="1"/>
  <c r="E363" i="8"/>
  <c r="A364" i="8"/>
  <c r="E363" i="9"/>
  <c r="D363" i="9"/>
  <c r="A364" i="9"/>
  <c r="F364" i="9"/>
</calcChain>
</file>

<file path=xl/sharedStrings.xml><?xml version="1.0" encoding="utf-8"?>
<sst xmlns="http://schemas.openxmlformats.org/spreadsheetml/2006/main" count="86" uniqueCount="62">
  <si>
    <t>Terms of Note</t>
  </si>
  <si>
    <t>Calculator - Do Not Touch</t>
  </si>
  <si>
    <t>Input</t>
  </si>
  <si>
    <t>Calculated</t>
  </si>
  <si>
    <t>Solving for:</t>
  </si>
  <si>
    <t>FV</t>
  </si>
  <si>
    <t>PV</t>
  </si>
  <si>
    <t>PMT</t>
  </si>
  <si>
    <t>Estimated Value</t>
  </si>
  <si>
    <t>Rate - i</t>
  </si>
  <si>
    <t>Sales Price</t>
  </si>
  <si>
    <t>Nper- n</t>
  </si>
  <si>
    <t xml:space="preserve">Principal </t>
  </si>
  <si>
    <t>Pmt</t>
  </si>
  <si>
    <t>Interest Rate</t>
  </si>
  <si>
    <t>Term</t>
  </si>
  <si>
    <t>Monthly Pmt</t>
  </si>
  <si>
    <t># Pmts made</t>
  </si>
  <si>
    <t># Pmts Rem</t>
  </si>
  <si>
    <t>Down Pmt</t>
  </si>
  <si>
    <t>LTV Ratio</t>
  </si>
  <si>
    <t>UPB</t>
  </si>
  <si>
    <t>Balloon</t>
  </si>
  <si>
    <t>Price to Seller</t>
  </si>
  <si>
    <t>Bal when Reassigned</t>
  </si>
  <si>
    <t>Investor Info</t>
  </si>
  <si>
    <t>Max ITV</t>
  </si>
  <si>
    <t>Max funding $</t>
  </si>
  <si>
    <t>Yield (Full)</t>
  </si>
  <si>
    <t>Yield (Partial)</t>
  </si>
  <si>
    <t>Quote - Full</t>
  </si>
  <si>
    <t>Yield</t>
  </si>
  <si>
    <t>ITV</t>
  </si>
  <si>
    <t xml:space="preserve"># of Pmts Remaining:  </t>
  </si>
  <si>
    <t>Quote - Partial</t>
  </si>
  <si>
    <t># of Pmts Bought</t>
  </si>
  <si>
    <t>% of Balloon Bought</t>
  </si>
  <si>
    <t>Amt of Balloon Bought</t>
  </si>
  <si>
    <t>The Note</t>
  </si>
  <si>
    <t>Balance:</t>
  </si>
  <si>
    <t>Term (mos):</t>
  </si>
  <si>
    <t>Rate:</t>
  </si>
  <si>
    <t>Pmt:</t>
  </si>
  <si>
    <t>Bal Bought:</t>
  </si>
  <si>
    <t>Term Bought:</t>
  </si>
  <si>
    <t>Pmt Bought:</t>
  </si>
  <si>
    <t>FULL AMORTIZATION TABLE</t>
  </si>
  <si>
    <t>Pmt #</t>
  </si>
  <si>
    <t>Month</t>
  </si>
  <si>
    <t>Payment</t>
  </si>
  <si>
    <t>Principal</t>
  </si>
  <si>
    <t>Interest</t>
  </si>
  <si>
    <t>Beginning</t>
  </si>
  <si>
    <t xml:space="preserve"> </t>
  </si>
  <si>
    <t>PARTIAL AMORTIZATION TABLE</t>
  </si>
  <si>
    <t>Fully Amortized Value</t>
  </si>
  <si>
    <t>% of UPB</t>
  </si>
  <si>
    <t>Purchase Price</t>
  </si>
  <si>
    <t>Loan Balance</t>
  </si>
  <si>
    <t>Purchase Balance</t>
  </si>
  <si>
    <t>The Resale</t>
  </si>
  <si>
    <t>Resale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</si>
</sst>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#,##0.00_);[Red]\(&quot;$&quot;#,##0.00\)"/>
    <numFmt numFmtId="164" formatCode="_(&quot;$&quot;* #,##0.00_);_(&quot;$&quot;* \(#,##0.00\);_(&quot;$&quot;* \-??_);_(@_)"/>
    <numFmt numFmtId="165" formatCode="_(* #,##0.00_);_(* \(#,##0.00\);_(* \-??_);_(@_)"/>
    <numFmt numFmtId="166" formatCode="&quot;$&quot;#,##0.00_);[Red]&quot;($&quot;#,##0.00\)"/>
    <numFmt numFmtId="167" formatCode="&quot;$&quot;#,##0.00;[Red]&quot;$&quot;#,##0.00"/>
    <numFmt numFmtId="168" formatCode="&quot;$&quot;#,##0.00"/>
    <numFmt numFmtId="169" formatCode="&quot;$&quot;#,##0"/>
    <numFmt numFmtId="170" formatCode="&quot;$&quot;#,##0_);[Red]&quot;($&quot;#,##0\)"/>
  </numFmts>
  <fonts count="52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9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1"/>
    </font>
    <font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59"/>
      <name val="Calibri"/>
      <family val="2"/>
    </font>
    <font>
      <sz val="11"/>
      <color indexed="17"/>
      <name val="Calibri"/>
      <family val="2"/>
    </font>
    <font>
      <i/>
      <sz val="11"/>
      <color indexed="23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10"/>
      <color indexed="40"/>
      <name val="Arial"/>
      <family val="2"/>
    </font>
    <font>
      <sz val="26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6"/>
      <color indexed="9"/>
      <name val="Arial"/>
      <family val="2"/>
    </font>
    <font>
      <i/>
      <sz val="16"/>
      <name val="Arial"/>
      <family val="2"/>
    </font>
    <font>
      <i/>
      <sz val="20"/>
      <name val="Arial"/>
      <family val="2"/>
    </font>
    <font>
      <b/>
      <sz val="26"/>
      <color indexed="9"/>
      <name val="Arial"/>
      <family val="2"/>
    </font>
    <font>
      <sz val="20"/>
      <name val="Arial"/>
      <family val="2"/>
    </font>
    <font>
      <sz val="20"/>
      <color indexed="9"/>
      <name val="Arial"/>
      <family val="2"/>
    </font>
    <font>
      <sz val="24"/>
      <color indexed="9"/>
      <name val="Arial"/>
      <family val="2"/>
    </font>
    <font>
      <sz val="18"/>
      <color indexed="40"/>
      <name val="Arial"/>
      <family val="2"/>
    </font>
    <font>
      <i/>
      <sz val="18"/>
      <color indexed="59"/>
      <name val="Arial"/>
      <family val="2"/>
    </font>
    <font>
      <i/>
      <sz val="14"/>
      <color indexed="9"/>
      <name val="Arial"/>
      <family val="2"/>
    </font>
    <font>
      <b/>
      <i/>
      <sz val="18"/>
      <name val="Arial"/>
      <family val="2"/>
    </font>
    <font>
      <i/>
      <sz val="18"/>
      <color indexed="54"/>
      <name val="Arial"/>
      <family val="2"/>
    </font>
    <font>
      <b/>
      <sz val="10"/>
      <name val="Arial"/>
      <family val="2"/>
    </font>
    <font>
      <sz val="14"/>
      <color indexed="9"/>
      <name val="Arial"/>
      <family val="2"/>
    </font>
    <font>
      <sz val="18"/>
      <color indexed="54"/>
      <name val="Arial"/>
      <family val="2"/>
    </font>
    <font>
      <i/>
      <sz val="18"/>
      <name val="Arial"/>
      <family val="2"/>
    </font>
    <font>
      <sz val="18"/>
      <color indexed="9"/>
      <name val="Arial"/>
      <family val="2"/>
    </font>
    <font>
      <sz val="22"/>
      <color indexed="9"/>
      <name val="Arial"/>
      <family val="2"/>
    </font>
    <font>
      <sz val="14"/>
      <color indexed="10"/>
      <name val="Arial"/>
      <family val="2"/>
    </font>
    <font>
      <i/>
      <sz val="14"/>
      <color indexed="59"/>
      <name val="Arial"/>
      <family val="2"/>
    </font>
    <font>
      <i/>
      <sz val="14"/>
      <color indexed="23"/>
      <name val="Arial"/>
      <family val="2"/>
    </font>
    <font>
      <sz val="14"/>
      <color indexed="40"/>
      <name val="Arial"/>
      <family val="2"/>
    </font>
    <font>
      <sz val="18"/>
      <color indexed="57"/>
      <name val="Arial"/>
      <family val="2"/>
    </font>
    <font>
      <b/>
      <i/>
      <sz val="18"/>
      <color theme="1" tint="0.34998626667073579"/>
      <name val="Arial"/>
      <family val="2"/>
    </font>
    <font>
      <i/>
      <sz val="20"/>
      <color theme="0"/>
      <name val="Arial"/>
      <family val="2"/>
    </font>
    <font>
      <i/>
      <sz val="20"/>
      <color theme="1"/>
      <name val="Arial"/>
      <family val="2"/>
    </font>
    <font>
      <i/>
      <sz val="20"/>
      <color theme="1" tint="0.14999847407452621"/>
      <name val="Arial"/>
      <family val="2"/>
    </font>
    <font>
      <b/>
      <i/>
      <sz val="26"/>
      <color theme="0"/>
      <name val="Arial"/>
      <family val="2"/>
    </font>
    <font>
      <b/>
      <sz val="20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59"/>
      </left>
      <right style="double">
        <color indexed="59"/>
      </right>
      <top style="double">
        <color indexed="59"/>
      </top>
      <bottom style="double">
        <color indexed="5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ck">
        <color indexed="8"/>
      </right>
      <top style="dotted">
        <color indexed="8"/>
      </top>
      <bottom style="dotted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dotted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dotted">
        <color indexed="64"/>
      </left>
      <right/>
      <top style="thick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ck">
        <color indexed="64"/>
      </left>
      <right style="thick">
        <color indexed="64"/>
      </right>
      <top style="thick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8"/>
      </right>
      <top style="thick">
        <color indexed="8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thick">
        <color indexed="64"/>
      </left>
      <right style="thick">
        <color indexed="8"/>
      </right>
      <top style="dotted">
        <color indexed="64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ck">
        <color indexed="64"/>
      </bottom>
      <diagonal/>
    </border>
    <border>
      <left style="medium">
        <color indexed="8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thick">
        <color indexed="64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 style="dotted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dotted">
        <color indexed="64"/>
      </right>
      <top style="thick">
        <color indexed="64"/>
      </top>
      <bottom style="medium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tted">
        <color indexed="64"/>
      </left>
      <right style="thick">
        <color indexed="64"/>
      </right>
      <top/>
      <bottom/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12" fillId="15" borderId="0" applyNumberFormat="0" applyBorder="0" applyAlignment="0" applyProtection="0"/>
    <xf numFmtId="0" fontId="5" fillId="16" borderId="1" applyNumberFormat="0" applyAlignment="0" applyProtection="0"/>
    <xf numFmtId="0" fontId="6" fillId="9" borderId="2" applyNumberFormat="0" applyAlignment="0" applyProtection="0"/>
    <xf numFmtId="165" fontId="2" fillId="0" borderId="0" applyFill="0" applyBorder="0" applyAlignment="0" applyProtection="0"/>
    <xf numFmtId="164" fontId="2" fillId="0" borderId="0" applyFill="0" applyBorder="0" applyAlignment="0" applyProtection="0"/>
    <xf numFmtId="0" fontId="15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3" fillId="3" borderId="1" applyNumberFormat="0" applyAlignment="0" applyProtection="0"/>
    <xf numFmtId="0" fontId="16" fillId="0" borderId="6" applyNumberFormat="0" applyFill="0" applyAlignment="0" applyProtection="0"/>
    <xf numFmtId="0" fontId="17" fillId="7" borderId="0" applyNumberFormat="0" applyBorder="0" applyAlignment="0" applyProtection="0"/>
    <xf numFmtId="0" fontId="2" fillId="4" borderId="7" applyNumberFormat="0" applyFont="0" applyAlignment="0" applyProtection="0"/>
    <xf numFmtId="0" fontId="13" fillId="16" borderId="8" applyNumberFormat="0" applyAlignment="0" applyProtection="0"/>
    <xf numFmtId="9" fontId="2" fillId="0" borderId="0" applyFill="0" applyBorder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8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0" fillId="0" borderId="0" xfId="29" applyFont="1" applyFill="1" applyBorder="1" applyAlignment="1" applyProtection="1"/>
    <xf numFmtId="165" fontId="0" fillId="0" borderId="0" xfId="28" applyFont="1" applyFill="1" applyBorder="1" applyAlignment="1" applyProtection="1"/>
    <xf numFmtId="165" fontId="0" fillId="0" borderId="12" xfId="28" applyFont="1" applyFill="1" applyBorder="1" applyAlignment="1" applyProtection="1"/>
    <xf numFmtId="167" fontId="0" fillId="0" borderId="0" xfId="0" applyNumberFormat="1" applyFont="1"/>
    <xf numFmtId="168" fontId="0" fillId="0" borderId="0" xfId="0" applyNumberFormat="1"/>
    <xf numFmtId="165" fontId="0" fillId="0" borderId="0" xfId="0" applyNumberFormat="1"/>
    <xf numFmtId="0" fontId="0" fillId="16" borderId="0" xfId="0" applyFill="1"/>
    <xf numFmtId="0" fontId="0" fillId="0" borderId="0" xfId="0" applyFill="1"/>
    <xf numFmtId="0" fontId="20" fillId="0" borderId="0" xfId="0" applyFont="1"/>
    <xf numFmtId="0" fontId="21" fillId="0" borderId="0" xfId="0" applyFont="1"/>
    <xf numFmtId="0" fontId="20" fillId="16" borderId="0" xfId="0" applyFont="1" applyFill="1"/>
    <xf numFmtId="0" fontId="22" fillId="16" borderId="0" xfId="0" applyFont="1" applyFill="1"/>
    <xf numFmtId="0" fontId="21" fillId="16" borderId="0" xfId="0" applyFont="1" applyFill="1"/>
    <xf numFmtId="0" fontId="28" fillId="19" borderId="13" xfId="0" applyFont="1" applyFill="1" applyBorder="1" applyAlignment="1">
      <alignment horizontal="right"/>
    </xf>
    <xf numFmtId="0" fontId="28" fillId="19" borderId="16" xfId="0" applyFont="1" applyFill="1" applyBorder="1" applyAlignment="1">
      <alignment horizontal="right"/>
    </xf>
    <xf numFmtId="0" fontId="29" fillId="16" borderId="0" xfId="0" applyFont="1" applyFill="1" applyBorder="1" applyAlignment="1">
      <alignment horizontal="center"/>
    </xf>
    <xf numFmtId="9" fontId="30" fillId="16" borderId="20" xfId="41" applyFont="1" applyFill="1" applyBorder="1" applyAlignment="1" applyProtection="1">
      <alignment horizontal="center" vertical="center"/>
      <protection locked="0"/>
    </xf>
    <xf numFmtId="9" fontId="30" fillId="16" borderId="0" xfId="41" applyFont="1" applyFill="1" applyBorder="1" applyAlignment="1">
      <alignment horizontal="center" vertical="center"/>
    </xf>
    <xf numFmtId="169" fontId="31" fillId="5" borderId="21" xfId="41" applyNumberFormat="1" applyFont="1" applyFill="1" applyBorder="1" applyAlignment="1">
      <alignment horizontal="center" vertical="center"/>
    </xf>
    <xf numFmtId="169" fontId="31" fillId="16" borderId="0" xfId="41" applyNumberFormat="1" applyFont="1" applyFill="1" applyBorder="1" applyAlignment="1">
      <alignment horizontal="center" vertical="center"/>
    </xf>
    <xf numFmtId="10" fontId="30" fillId="16" borderId="21" xfId="41" applyNumberFormat="1" applyFont="1" applyFill="1" applyBorder="1" applyAlignment="1" applyProtection="1">
      <alignment horizontal="center" vertical="center"/>
      <protection locked="0"/>
    </xf>
    <xf numFmtId="10" fontId="30" fillId="16" borderId="0" xfId="41" applyNumberFormat="1" applyFont="1" applyFill="1" applyBorder="1" applyAlignment="1">
      <alignment horizontal="center" vertical="center"/>
    </xf>
    <xf numFmtId="10" fontId="30" fillId="16" borderId="22" xfId="41" applyNumberFormat="1" applyFont="1" applyFill="1" applyBorder="1" applyAlignment="1" applyProtection="1">
      <alignment horizontal="center" vertical="center"/>
      <protection locked="0"/>
    </xf>
    <xf numFmtId="0" fontId="32" fillId="13" borderId="23" xfId="0" applyFont="1" applyFill="1" applyBorder="1" applyAlignment="1">
      <alignment horizontal="center" wrapText="1"/>
    </xf>
    <xf numFmtId="0" fontId="35" fillId="16" borderId="0" xfId="0" applyFont="1" applyFill="1" applyBorder="1"/>
    <xf numFmtId="1" fontId="35" fillId="16" borderId="0" xfId="0" applyNumberFormat="1" applyFont="1" applyFill="1" applyBorder="1"/>
    <xf numFmtId="0" fontId="0" fillId="16" borderId="0" xfId="0" applyFill="1" applyBorder="1" applyAlignment="1">
      <alignment horizontal="right"/>
    </xf>
    <xf numFmtId="0" fontId="0" fillId="16" borderId="0" xfId="0" applyFill="1" applyBorder="1"/>
    <xf numFmtId="0" fontId="32" fillId="20" borderId="24" xfId="0" applyFont="1" applyFill="1" applyBorder="1" applyAlignment="1">
      <alignment horizontal="center" wrapText="1"/>
    </xf>
    <xf numFmtId="0" fontId="32" fillId="13" borderId="25" xfId="0" applyFont="1" applyFill="1" applyBorder="1" applyAlignment="1">
      <alignment horizontal="center" wrapText="1"/>
    </xf>
    <xf numFmtId="9" fontId="30" fillId="16" borderId="24" xfId="41" applyNumberFormat="1" applyFont="1" applyFill="1" applyBorder="1" applyAlignment="1" applyProtection="1">
      <alignment horizontal="center"/>
      <protection locked="0"/>
    </xf>
    <xf numFmtId="9" fontId="34" fillId="5" borderId="26" xfId="41" applyFont="1" applyFill="1" applyBorder="1" applyAlignment="1">
      <alignment horizontal="center"/>
    </xf>
    <xf numFmtId="9" fontId="30" fillId="16" borderId="27" xfId="41" applyNumberFormat="1" applyFont="1" applyFill="1" applyBorder="1" applyAlignment="1" applyProtection="1">
      <alignment horizontal="center"/>
      <protection locked="0"/>
    </xf>
    <xf numFmtId="9" fontId="34" fillId="5" borderId="28" xfId="41" applyFont="1" applyFill="1" applyBorder="1" applyAlignment="1">
      <alignment horizontal="center"/>
    </xf>
    <xf numFmtId="9" fontId="34" fillId="5" borderId="29" xfId="41" applyFont="1" applyFill="1" applyBorder="1" applyAlignment="1">
      <alignment horizontal="center"/>
    </xf>
    <xf numFmtId="0" fontId="0" fillId="16" borderId="0" xfId="0" applyFill="1" applyAlignment="1">
      <alignment wrapText="1"/>
    </xf>
    <xf numFmtId="0" fontId="0" fillId="16" borderId="30" xfId="0" applyNumberFormat="1" applyFill="1" applyBorder="1" applyAlignment="1"/>
    <xf numFmtId="0" fontId="0" fillId="16" borderId="0" xfId="0" applyFill="1" applyBorder="1" applyAlignment="1"/>
    <xf numFmtId="0" fontId="39" fillId="16" borderId="0" xfId="0" applyFont="1" applyFill="1" applyBorder="1" applyAlignment="1">
      <alignment horizontal="left" wrapText="1"/>
    </xf>
    <xf numFmtId="0" fontId="22" fillId="0" borderId="0" xfId="0" applyFont="1"/>
    <xf numFmtId="0" fontId="39" fillId="16" borderId="0" xfId="0" applyFont="1" applyFill="1" applyBorder="1" applyAlignment="1">
      <alignment horizontal="right"/>
    </xf>
    <xf numFmtId="10" fontId="22" fillId="16" borderId="0" xfId="0" applyNumberFormat="1" applyFont="1" applyFill="1" applyBorder="1" applyAlignment="1">
      <alignment horizontal="center"/>
    </xf>
    <xf numFmtId="10" fontId="22" fillId="16" borderId="0" xfId="0" applyNumberFormat="1" applyFont="1" applyFill="1"/>
    <xf numFmtId="0" fontId="29" fillId="16" borderId="39" xfId="0" applyFont="1" applyFill="1" applyBorder="1" applyAlignment="1"/>
    <xf numFmtId="0" fontId="29" fillId="18" borderId="40" xfId="0" applyFont="1" applyFill="1" applyBorder="1" applyAlignment="1">
      <alignment horizontal="center"/>
    </xf>
    <xf numFmtId="0" fontId="39" fillId="21" borderId="40" xfId="0" applyFont="1" applyFill="1" applyBorder="1" applyAlignment="1">
      <alignment horizontal="center" vertical="center"/>
    </xf>
    <xf numFmtId="0" fontId="38" fillId="9" borderId="40" xfId="0" applyFont="1" applyFill="1" applyBorder="1" applyAlignment="1">
      <alignment horizontal="center" vertical="center"/>
    </xf>
    <xf numFmtId="0" fontId="39" fillId="9" borderId="41" xfId="0" applyFont="1" applyFill="1" applyBorder="1" applyAlignment="1">
      <alignment horizontal="center" vertical="center"/>
    </xf>
    <xf numFmtId="0" fontId="36" fillId="19" borderId="42" xfId="0" applyFont="1" applyFill="1" applyBorder="1" applyAlignment="1">
      <alignment horizontal="left" wrapText="1"/>
    </xf>
    <xf numFmtId="169" fontId="41" fillId="16" borderId="43" xfId="0" applyNumberFormat="1" applyFont="1" applyFill="1" applyBorder="1" applyAlignment="1" applyProtection="1">
      <alignment horizontal="center" vertical="center"/>
      <protection locked="0"/>
    </xf>
    <xf numFmtId="169" fontId="42" fillId="5" borderId="44" xfId="0" applyNumberFormat="1" applyFont="1" applyFill="1" applyBorder="1" applyAlignment="1">
      <alignment horizontal="center"/>
    </xf>
    <xf numFmtId="0" fontId="24" fillId="13" borderId="41" xfId="0" applyFont="1" applyFill="1" applyBorder="1" applyAlignment="1">
      <alignment horizontal="left" wrapText="1"/>
    </xf>
    <xf numFmtId="9" fontId="43" fillId="16" borderId="45" xfId="41" applyFont="1" applyFill="1" applyBorder="1" applyAlignment="1">
      <alignment horizontal="center"/>
    </xf>
    <xf numFmtId="169" fontId="44" fillId="16" borderId="21" xfId="0" applyNumberFormat="1" applyFont="1" applyFill="1" applyBorder="1" applyAlignment="1" applyProtection="1">
      <alignment horizontal="center" vertical="center"/>
      <protection locked="0"/>
    </xf>
    <xf numFmtId="169" fontId="42" fillId="5" borderId="46" xfId="0" applyNumberFormat="1" applyFont="1" applyFill="1" applyBorder="1" applyAlignment="1">
      <alignment horizontal="center"/>
    </xf>
    <xf numFmtId="1" fontId="43" fillId="16" borderId="47" xfId="0" applyNumberFormat="1" applyFont="1" applyFill="1" applyBorder="1" applyAlignment="1">
      <alignment horizontal="center"/>
    </xf>
    <xf numFmtId="166" fontId="43" fillId="16" borderId="47" xfId="0" applyNumberFormat="1" applyFont="1" applyFill="1" applyBorder="1" applyAlignment="1">
      <alignment horizontal="center"/>
    </xf>
    <xf numFmtId="10" fontId="44" fillId="16" borderId="21" xfId="41" applyNumberFormat="1" applyFont="1" applyFill="1" applyBorder="1" applyAlignment="1" applyProtection="1">
      <alignment horizontal="center" vertical="center"/>
      <protection locked="0"/>
    </xf>
    <xf numFmtId="10" fontId="42" fillId="5" borderId="46" xfId="41" applyNumberFormat="1" applyFont="1" applyFill="1" applyBorder="1" applyAlignment="1">
      <alignment horizontal="center"/>
    </xf>
    <xf numFmtId="166" fontId="42" fillId="18" borderId="47" xfId="0" applyNumberFormat="1" applyFont="1" applyFill="1" applyBorder="1" applyAlignment="1">
      <alignment horizontal="center"/>
    </xf>
    <xf numFmtId="1" fontId="44" fillId="16" borderId="21" xfId="0" applyNumberFormat="1" applyFont="1" applyFill="1" applyBorder="1" applyAlignment="1" applyProtection="1">
      <alignment horizontal="center" vertical="center"/>
      <protection locked="0"/>
    </xf>
    <xf numFmtId="1" fontId="42" fillId="5" borderId="46" xfId="0" applyNumberFormat="1" applyFont="1" applyFill="1" applyBorder="1" applyAlignment="1">
      <alignment horizontal="center"/>
    </xf>
    <xf numFmtId="166" fontId="43" fillId="18" borderId="48" xfId="0" applyNumberFormat="1" applyFont="1" applyFill="1" applyBorder="1" applyAlignment="1">
      <alignment horizontal="center"/>
    </xf>
    <xf numFmtId="1" fontId="43" fillId="16" borderId="48" xfId="0" applyNumberFormat="1" applyFont="1" applyFill="1" applyBorder="1" applyAlignment="1">
      <alignment horizontal="center"/>
    </xf>
    <xf numFmtId="168" fontId="44" fillId="16" borderId="21" xfId="0" applyNumberFormat="1" applyFont="1" applyFill="1" applyBorder="1" applyAlignment="1" applyProtection="1">
      <alignment horizontal="center" vertical="center"/>
      <protection locked="0"/>
    </xf>
    <xf numFmtId="168" fontId="42" fillId="5" borderId="46" xfId="0" applyNumberFormat="1" applyFont="1" applyFill="1" applyBorder="1" applyAlignment="1">
      <alignment horizontal="center"/>
    </xf>
    <xf numFmtId="166" fontId="22" fillId="16" borderId="0" xfId="0" applyNumberFormat="1" applyFont="1" applyFill="1" applyBorder="1" applyAlignment="1">
      <alignment horizontal="center"/>
    </xf>
    <xf numFmtId="2" fontId="45" fillId="16" borderId="0" xfId="0" applyNumberFormat="1" applyFont="1" applyFill="1" applyBorder="1" applyAlignment="1">
      <alignment horizontal="center"/>
    </xf>
    <xf numFmtId="166" fontId="45" fillId="16" borderId="0" xfId="0" applyNumberFormat="1" applyFont="1" applyFill="1" applyBorder="1" applyAlignment="1">
      <alignment horizontal="center"/>
    </xf>
    <xf numFmtId="0" fontId="36" fillId="19" borderId="49" xfId="0" applyFont="1" applyFill="1" applyBorder="1" applyAlignment="1">
      <alignment horizontal="left" wrapText="1"/>
    </xf>
    <xf numFmtId="0" fontId="21" fillId="9" borderId="41" xfId="0" applyFont="1" applyFill="1" applyBorder="1" applyAlignment="1">
      <alignment horizontal="center" wrapText="1"/>
    </xf>
    <xf numFmtId="0" fontId="21" fillId="9" borderId="50" xfId="0" applyFont="1" applyFill="1" applyBorder="1" applyAlignment="1">
      <alignment horizontal="center" wrapText="1"/>
    </xf>
    <xf numFmtId="0" fontId="36" fillId="19" borderId="51" xfId="0" applyFont="1" applyFill="1" applyBorder="1" applyAlignment="1">
      <alignment horizontal="left" wrapText="1"/>
    </xf>
    <xf numFmtId="168" fontId="42" fillId="5" borderId="52" xfId="0" applyNumberFormat="1" applyFont="1" applyFill="1" applyBorder="1" applyAlignment="1">
      <alignment horizontal="center"/>
    </xf>
    <xf numFmtId="9" fontId="42" fillId="5" borderId="53" xfId="41" applyFont="1" applyFill="1" applyBorder="1" applyAlignment="1">
      <alignment horizontal="center" vertical="center"/>
    </xf>
    <xf numFmtId="9" fontId="42" fillId="5" borderId="50" xfId="41" applyFont="1" applyFill="1" applyBorder="1" applyAlignment="1">
      <alignment horizontal="center" vertical="center"/>
    </xf>
    <xf numFmtId="168" fontId="44" fillId="16" borderId="22" xfId="0" applyNumberFormat="1" applyFont="1" applyFill="1" applyBorder="1" applyAlignment="1" applyProtection="1">
      <alignment horizontal="center" vertical="center"/>
      <protection locked="0"/>
    </xf>
    <xf numFmtId="168" fontId="42" fillId="5" borderId="54" xfId="0" applyNumberFormat="1" applyFont="1" applyFill="1" applyBorder="1" applyAlignment="1">
      <alignment horizontal="center"/>
    </xf>
    <xf numFmtId="169" fontId="42" fillId="5" borderId="55" xfId="29" applyNumberFormat="1" applyFont="1" applyFill="1" applyBorder="1" applyAlignment="1">
      <alignment horizontal="center" vertical="center"/>
    </xf>
    <xf numFmtId="0" fontId="36" fillId="16" borderId="0" xfId="0" applyFont="1" applyFill="1" applyBorder="1" applyAlignment="1">
      <alignment horizontal="right"/>
    </xf>
    <xf numFmtId="0" fontId="0" fillId="16" borderId="0" xfId="0" applyFont="1" applyFill="1" applyBorder="1" applyAlignment="1">
      <alignment horizontal="center" wrapText="1"/>
    </xf>
    <xf numFmtId="170" fontId="43" fillId="16" borderId="47" xfId="0" applyNumberFormat="1" applyFont="1" applyFill="1" applyBorder="1" applyAlignment="1">
      <alignment horizontal="center"/>
    </xf>
    <xf numFmtId="0" fontId="39" fillId="16" borderId="0" xfId="0" applyFont="1" applyFill="1"/>
    <xf numFmtId="0" fontId="0" fillId="0" borderId="0" xfId="0" applyProtection="1"/>
    <xf numFmtId="0" fontId="29" fillId="22" borderId="30" xfId="0" applyFont="1" applyFill="1" applyBorder="1" applyAlignment="1"/>
    <xf numFmtId="0" fontId="29" fillId="22" borderId="0" xfId="0" applyFont="1" applyFill="1" applyBorder="1" applyAlignment="1"/>
    <xf numFmtId="0" fontId="32" fillId="22" borderId="30" xfId="0" applyFont="1" applyFill="1" applyBorder="1" applyAlignment="1">
      <alignment horizontal="center" wrapText="1"/>
    </xf>
    <xf numFmtId="0" fontId="32" fillId="22" borderId="0" xfId="0" applyFont="1" applyFill="1" applyBorder="1" applyAlignment="1">
      <alignment horizontal="center"/>
    </xf>
    <xf numFmtId="9" fontId="34" fillId="22" borderId="30" xfId="41" applyFont="1" applyFill="1" applyBorder="1" applyAlignment="1">
      <alignment horizontal="center" vertical="center"/>
    </xf>
    <xf numFmtId="10" fontId="37" fillId="22" borderId="0" xfId="41" applyNumberFormat="1" applyFont="1" applyFill="1" applyBorder="1" applyAlignment="1">
      <alignment horizontal="center" vertical="center"/>
    </xf>
    <xf numFmtId="10" fontId="34" fillId="23" borderId="56" xfId="41" applyNumberFormat="1" applyFont="1" applyFill="1" applyBorder="1" applyAlignment="1">
      <alignment horizontal="center" vertical="center"/>
    </xf>
    <xf numFmtId="0" fontId="32" fillId="24" borderId="57" xfId="0" applyFont="1" applyFill="1" applyBorder="1" applyAlignment="1">
      <alignment horizontal="center" wrapText="1"/>
    </xf>
    <xf numFmtId="0" fontId="32" fillId="24" borderId="58" xfId="0" applyFont="1" applyFill="1" applyBorder="1" applyAlignment="1">
      <alignment horizontal="center" wrapText="1"/>
    </xf>
    <xf numFmtId="10" fontId="34" fillId="23" borderId="59" xfId="41" applyNumberFormat="1" applyFont="1" applyFill="1" applyBorder="1" applyAlignment="1">
      <alignment horizontal="center" vertical="center"/>
    </xf>
    <xf numFmtId="10" fontId="34" fillId="23" borderId="37" xfId="41" applyNumberFormat="1" applyFont="1" applyFill="1" applyBorder="1" applyAlignment="1">
      <alignment horizontal="center" vertical="center"/>
    </xf>
    <xf numFmtId="0" fontId="0" fillId="22" borderId="0" xfId="0" applyFill="1"/>
    <xf numFmtId="0" fontId="47" fillId="26" borderId="13" xfId="0" applyFont="1" applyFill="1" applyBorder="1" applyAlignment="1">
      <alignment horizontal="right"/>
    </xf>
    <xf numFmtId="0" fontId="47" fillId="26" borderId="16" xfId="0" applyFont="1" applyFill="1" applyBorder="1" applyAlignment="1">
      <alignment horizontal="right"/>
    </xf>
    <xf numFmtId="10" fontId="25" fillId="28" borderId="18" xfId="41" applyNumberFormat="1" applyFont="1" applyFill="1" applyBorder="1" applyAlignment="1" applyProtection="1">
      <alignment horizontal="center"/>
    </xf>
    <xf numFmtId="10" fontId="25" fillId="28" borderId="15" xfId="41" applyNumberFormat="1" applyFont="1" applyFill="1" applyBorder="1" applyAlignment="1" applyProtection="1">
      <alignment horizontal="center"/>
    </xf>
    <xf numFmtId="0" fontId="49" fillId="29" borderId="13" xfId="0" applyFont="1" applyFill="1" applyBorder="1" applyAlignment="1">
      <alignment horizontal="right"/>
    </xf>
    <xf numFmtId="0" fontId="49" fillId="29" borderId="16" xfId="0" applyFont="1" applyFill="1" applyBorder="1" applyAlignment="1">
      <alignment horizontal="right"/>
    </xf>
    <xf numFmtId="166" fontId="49" fillId="22" borderId="17" xfId="0" applyNumberFormat="1" applyFont="1" applyFill="1" applyBorder="1" applyAlignment="1">
      <alignment horizontal="center"/>
    </xf>
    <xf numFmtId="0" fontId="20" fillId="22" borderId="0" xfId="0" applyFont="1" applyFill="1"/>
    <xf numFmtId="0" fontId="21" fillId="22" borderId="0" xfId="0" applyFont="1" applyFill="1"/>
    <xf numFmtId="166" fontId="51" fillId="0" borderId="18" xfId="29" applyNumberFormat="1" applyFont="1" applyFill="1" applyBorder="1" applyAlignment="1" applyProtection="1">
      <alignment horizontal="center"/>
      <protection locked="0"/>
    </xf>
    <xf numFmtId="0" fontId="51" fillId="0" borderId="18" xfId="0" applyFont="1" applyFill="1" applyBorder="1" applyAlignment="1" applyProtection="1">
      <alignment horizontal="center"/>
      <protection locked="0"/>
    </xf>
    <xf numFmtId="166" fontId="48" fillId="22" borderId="19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166" fontId="49" fillId="22" borderId="14" xfId="29" applyNumberFormat="1" applyFont="1" applyFill="1" applyBorder="1" applyAlignment="1" applyProtection="1">
      <alignment horizontal="center"/>
      <protection locked="0"/>
    </xf>
    <xf numFmtId="1" fontId="49" fillId="22" borderId="15" xfId="0" applyNumberFormat="1" applyFont="1" applyFill="1" applyBorder="1" applyAlignment="1" applyProtection="1">
      <alignment horizontal="center"/>
      <protection locked="0"/>
    </xf>
    <xf numFmtId="168" fontId="49" fillId="16" borderId="14" xfId="29" applyNumberFormat="1" applyFont="1" applyFill="1" applyBorder="1" applyAlignment="1" applyProtection="1">
      <alignment horizontal="center"/>
    </xf>
    <xf numFmtId="2" fontId="49" fillId="16" borderId="15" xfId="0" applyNumberFormat="1" applyFont="1" applyFill="1" applyBorder="1" applyAlignment="1">
      <alignment horizontal="center"/>
    </xf>
    <xf numFmtId="10" fontId="49" fillId="16" borderId="15" xfId="41" applyNumberFormat="1" applyFont="1" applyFill="1" applyBorder="1" applyAlignment="1" applyProtection="1">
      <alignment horizontal="center"/>
    </xf>
    <xf numFmtId="0" fontId="29" fillId="21" borderId="42" xfId="0" applyFont="1" applyFill="1" applyBorder="1" applyAlignment="1">
      <alignment horizontal="center" vertical="center"/>
    </xf>
    <xf numFmtId="0" fontId="29" fillId="21" borderId="60" xfId="0" applyFont="1" applyFill="1" applyBorder="1" applyAlignment="1">
      <alignment horizontal="center" vertical="center"/>
    </xf>
    <xf numFmtId="0" fontId="29" fillId="21" borderId="61" xfId="0" applyFont="1" applyFill="1" applyBorder="1" applyAlignment="1">
      <alignment horizontal="center" vertical="center"/>
    </xf>
    <xf numFmtId="0" fontId="40" fillId="20" borderId="41" xfId="0" applyFont="1" applyFill="1" applyBorder="1" applyAlignment="1">
      <alignment horizontal="center" vertical="center"/>
    </xf>
    <xf numFmtId="1" fontId="30" fillId="16" borderId="35" xfId="0" applyNumberFormat="1" applyFont="1" applyFill="1" applyBorder="1" applyAlignment="1" applyProtection="1">
      <alignment horizontal="center"/>
      <protection locked="0"/>
    </xf>
    <xf numFmtId="1" fontId="30" fillId="16" borderId="63" xfId="0" applyNumberFormat="1" applyFont="1" applyFill="1" applyBorder="1" applyAlignment="1" applyProtection="1">
      <alignment horizontal="center"/>
      <protection locked="0"/>
    </xf>
    <xf numFmtId="168" fontId="34" fillId="5" borderId="25" xfId="0" applyNumberFormat="1" applyFont="1" applyFill="1" applyBorder="1" applyAlignment="1">
      <alignment horizontal="center"/>
    </xf>
    <xf numFmtId="168" fontId="34" fillId="5" borderId="70" xfId="0" applyNumberFormat="1" applyFont="1" applyFill="1" applyBorder="1" applyAlignment="1">
      <alignment horizontal="center"/>
    </xf>
    <xf numFmtId="168" fontId="33" fillId="5" borderId="29" xfId="41" applyNumberFormat="1" applyFont="1" applyFill="1" applyBorder="1" applyAlignment="1">
      <alignment horizontal="center"/>
    </xf>
    <xf numFmtId="168" fontId="34" fillId="5" borderId="38" xfId="0" applyNumberFormat="1" applyFont="1" applyFill="1" applyBorder="1" applyAlignment="1">
      <alignment horizontal="center"/>
    </xf>
    <xf numFmtId="168" fontId="34" fillId="5" borderId="75" xfId="0" applyNumberFormat="1" applyFont="1" applyFill="1" applyBorder="1" applyAlignment="1">
      <alignment horizontal="center"/>
    </xf>
    <xf numFmtId="1" fontId="30" fillId="16" borderId="67" xfId="0" applyNumberFormat="1" applyFont="1" applyFill="1" applyBorder="1" applyAlignment="1" applyProtection="1">
      <alignment horizontal="center"/>
      <protection locked="0"/>
    </xf>
    <xf numFmtId="1" fontId="30" fillId="16" borderId="32" xfId="0" applyNumberFormat="1" applyFont="1" applyFill="1" applyBorder="1" applyAlignment="1" applyProtection="1">
      <alignment horizontal="center"/>
      <protection locked="0"/>
    </xf>
    <xf numFmtId="168" fontId="34" fillId="5" borderId="34" xfId="0" applyNumberFormat="1" applyFont="1" applyFill="1" applyBorder="1" applyAlignment="1">
      <alignment horizontal="center"/>
    </xf>
    <xf numFmtId="168" fontId="34" fillId="5" borderId="62" xfId="0" applyNumberFormat="1" applyFont="1" applyFill="1" applyBorder="1" applyAlignment="1">
      <alignment horizontal="center"/>
    </xf>
    <xf numFmtId="168" fontId="33" fillId="5" borderId="26" xfId="41" applyNumberFormat="1" applyFont="1" applyFill="1" applyBorder="1" applyAlignment="1">
      <alignment horizontal="center"/>
    </xf>
    <xf numFmtId="168" fontId="34" fillId="5" borderId="76" xfId="0" applyNumberFormat="1" applyFont="1" applyFill="1" applyBorder="1" applyAlignment="1">
      <alignment horizontal="center"/>
    </xf>
    <xf numFmtId="168" fontId="34" fillId="5" borderId="30" xfId="0" applyNumberFormat="1" applyFont="1" applyFill="1" applyBorder="1" applyAlignment="1">
      <alignment horizontal="center"/>
    </xf>
    <xf numFmtId="1" fontId="30" fillId="16" borderId="68" xfId="0" applyNumberFormat="1" applyFont="1" applyFill="1" applyBorder="1" applyAlignment="1" applyProtection="1">
      <alignment horizontal="center"/>
      <protection locked="0"/>
    </xf>
    <xf numFmtId="1" fontId="30" fillId="16" borderId="69" xfId="0" applyNumberFormat="1" applyFont="1" applyFill="1" applyBorder="1" applyAlignment="1" applyProtection="1">
      <alignment horizontal="center"/>
      <protection locked="0"/>
    </xf>
    <xf numFmtId="168" fontId="34" fillId="5" borderId="71" xfId="0" applyNumberFormat="1" applyFont="1" applyFill="1" applyBorder="1" applyAlignment="1">
      <alignment horizontal="center"/>
    </xf>
    <xf numFmtId="168" fontId="34" fillId="5" borderId="72" xfId="0" applyNumberFormat="1" applyFont="1" applyFill="1" applyBorder="1" applyAlignment="1">
      <alignment horizontal="center"/>
    </xf>
    <xf numFmtId="168" fontId="33" fillId="5" borderId="28" xfId="41" applyNumberFormat="1" applyFont="1" applyFill="1" applyBorder="1" applyAlignment="1">
      <alignment horizontal="center"/>
    </xf>
    <xf numFmtId="168" fontId="34" fillId="5" borderId="73" xfId="0" applyNumberFormat="1" applyFont="1" applyFill="1" applyBorder="1" applyAlignment="1">
      <alignment horizontal="center"/>
    </xf>
    <xf numFmtId="168" fontId="34" fillId="5" borderId="74" xfId="0" applyNumberFormat="1" applyFont="1" applyFill="1" applyBorder="1" applyAlignment="1">
      <alignment horizontal="center"/>
    </xf>
    <xf numFmtId="0" fontId="36" fillId="20" borderId="36" xfId="0" applyNumberFormat="1" applyFont="1" applyFill="1" applyBorder="1" applyAlignment="1">
      <alignment horizontal="center" wrapText="1"/>
    </xf>
    <xf numFmtId="0" fontId="36" fillId="20" borderId="24" xfId="0" applyNumberFormat="1" applyFont="1" applyFill="1" applyBorder="1" applyAlignment="1">
      <alignment horizontal="center" wrapText="1"/>
    </xf>
    <xf numFmtId="0" fontId="32" fillId="13" borderId="24" xfId="0" applyFont="1" applyFill="1" applyBorder="1" applyAlignment="1">
      <alignment horizontal="center" wrapText="1"/>
    </xf>
    <xf numFmtId="0" fontId="32" fillId="13" borderId="36" xfId="0" applyNumberFormat="1" applyFont="1" applyFill="1" applyBorder="1" applyAlignment="1">
      <alignment horizontal="center" wrapText="1"/>
    </xf>
    <xf numFmtId="0" fontId="32" fillId="13" borderId="31" xfId="0" applyNumberFormat="1" applyFont="1" applyFill="1" applyBorder="1" applyAlignment="1">
      <alignment horizontal="center" wrapText="1"/>
    </xf>
    <xf numFmtId="0" fontId="32" fillId="13" borderId="75" xfId="0" applyNumberFormat="1" applyFont="1" applyFill="1" applyBorder="1" applyAlignment="1">
      <alignment horizontal="center" wrapText="1"/>
    </xf>
    <xf numFmtId="0" fontId="29" fillId="21" borderId="67" xfId="0" applyFont="1" applyFill="1" applyBorder="1" applyAlignment="1">
      <alignment horizontal="center"/>
    </xf>
    <xf numFmtId="0" fontId="29" fillId="21" borderId="66" xfId="0" applyFont="1" applyFill="1" applyBorder="1" applyAlignment="1">
      <alignment horizontal="center"/>
    </xf>
    <xf numFmtId="0" fontId="29" fillId="21" borderId="33" xfId="0" applyFont="1" applyFill="1" applyBorder="1" applyAlignment="1">
      <alignment horizontal="center"/>
    </xf>
    <xf numFmtId="0" fontId="23" fillId="19" borderId="64" xfId="0" applyFont="1" applyFill="1" applyBorder="1" applyAlignment="1">
      <alignment horizontal="center"/>
    </xf>
    <xf numFmtId="0" fontId="23" fillId="19" borderId="79" xfId="0" applyFont="1" applyFill="1" applyBorder="1" applyAlignment="1">
      <alignment horizontal="center"/>
    </xf>
    <xf numFmtId="0" fontId="23" fillId="19" borderId="30" xfId="0" applyFont="1" applyFill="1" applyBorder="1" applyAlignment="1">
      <alignment horizontal="center"/>
    </xf>
    <xf numFmtId="0" fontId="23" fillId="19" borderId="31" xfId="0" applyFont="1" applyFill="1" applyBorder="1" applyAlignment="1">
      <alignment horizontal="center"/>
    </xf>
    <xf numFmtId="0" fontId="23" fillId="19" borderId="35" xfId="0" applyFont="1" applyFill="1" applyBorder="1" applyAlignment="1">
      <alignment horizontal="center"/>
    </xf>
    <xf numFmtId="0" fontId="23" fillId="19" borderId="75" xfId="0" applyFont="1" applyFill="1" applyBorder="1" applyAlignment="1">
      <alignment horizontal="center"/>
    </xf>
    <xf numFmtId="0" fontId="32" fillId="13" borderId="77" xfId="0" applyFont="1" applyFill="1" applyBorder="1" applyAlignment="1">
      <alignment horizontal="center" wrapText="1"/>
    </xf>
    <xf numFmtId="0" fontId="32" fillId="13" borderId="23" xfId="0" applyFont="1" applyFill="1" applyBorder="1" applyAlignment="1">
      <alignment horizontal="center" wrapText="1"/>
    </xf>
    <xf numFmtId="0" fontId="32" fillId="13" borderId="66" xfId="0" applyFont="1" applyFill="1" applyBorder="1" applyAlignment="1">
      <alignment horizontal="center"/>
    </xf>
    <xf numFmtId="168" fontId="33" fillId="23" borderId="78" xfId="0" applyNumberFormat="1" applyFont="1" applyFill="1" applyBorder="1" applyAlignment="1">
      <alignment horizontal="center" vertical="center"/>
    </xf>
    <xf numFmtId="168" fontId="33" fillId="23" borderId="37" xfId="0" applyNumberFormat="1" applyFont="1" applyFill="1" applyBorder="1" applyAlignment="1">
      <alignment horizontal="center" vertical="center"/>
    </xf>
    <xf numFmtId="8" fontId="46" fillId="23" borderId="62" xfId="0" applyNumberFormat="1" applyFont="1" applyFill="1" applyBorder="1" applyAlignment="1">
      <alignment horizontal="center" vertical="center"/>
    </xf>
    <xf numFmtId="0" fontId="46" fillId="23" borderId="26" xfId="0" applyFont="1" applyFill="1" applyBorder="1" applyAlignment="1">
      <alignment horizontal="center" vertical="center"/>
    </xf>
    <xf numFmtId="0" fontId="29" fillId="21" borderId="67" xfId="0" applyNumberFormat="1" applyFont="1" applyFill="1" applyBorder="1" applyAlignment="1">
      <alignment horizontal="center"/>
    </xf>
    <xf numFmtId="0" fontId="29" fillId="21" borderId="51" xfId="0" applyNumberFormat="1" applyFont="1" applyFill="1" applyBorder="1" applyAlignment="1">
      <alignment horizontal="center"/>
    </xf>
    <xf numFmtId="0" fontId="29" fillId="21" borderId="33" xfId="0" applyNumberFormat="1" applyFont="1" applyFill="1" applyBorder="1" applyAlignment="1">
      <alignment horizontal="center"/>
    </xf>
    <xf numFmtId="0" fontId="29" fillId="21" borderId="64" xfId="0" applyFont="1" applyFill="1" applyBorder="1" applyAlignment="1">
      <alignment horizontal="center"/>
    </xf>
    <xf numFmtId="0" fontId="29" fillId="21" borderId="65" xfId="0" applyFont="1" applyFill="1" applyBorder="1" applyAlignment="1">
      <alignment horizontal="center"/>
    </xf>
    <xf numFmtId="0" fontId="29" fillId="21" borderId="79" xfId="0" applyFont="1" applyFill="1" applyBorder="1" applyAlignment="1">
      <alignment horizontal="center"/>
    </xf>
    <xf numFmtId="0" fontId="26" fillId="27" borderId="40" xfId="0" applyFont="1" applyFill="1" applyBorder="1" applyAlignment="1">
      <alignment horizontal="center"/>
    </xf>
    <xf numFmtId="0" fontId="27" fillId="0" borderId="80" xfId="0" applyFont="1" applyBorder="1" applyAlignment="1"/>
    <xf numFmtId="0" fontId="50" fillId="25" borderId="40" xfId="0" applyFont="1" applyFill="1" applyBorder="1" applyAlignment="1">
      <alignment horizontal="center"/>
    </xf>
    <xf numFmtId="0" fontId="0" fillId="0" borderId="80" xfId="0" applyBorder="1" applyAlignment="1"/>
    <xf numFmtId="0" fontId="26" fillId="21" borderId="4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Title" xfId="42" builtinId="15" customBuiltin="1"/>
    <cellStyle name="Total" xfId="43" builtinId="25" customBuiltin="1"/>
    <cellStyle name="Warning Text" xfId="44" builtinId="11" customBuiltin="1"/>
  </cellStyles>
  <dxfs count="2">
    <dxf>
      <font>
        <b val="0"/>
        <condense val="0"/>
        <extend val="0"/>
        <color indexed="8"/>
      </font>
      <fill>
        <patternFill patternType="solid">
          <fgColor indexed="64"/>
          <bgColor indexed="10"/>
        </patternFill>
      </fill>
    </dxf>
    <dxf>
      <font>
        <b val="0"/>
        <condense val="0"/>
        <extend val="0"/>
        <color indexed="8"/>
      </font>
      <fill>
        <patternFill patternType="solid">
          <fgColor indexed="64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5B2DF"/>
      <rgbColor rgb="00993366"/>
      <rgbColor rgb="00FFFFCC"/>
      <rgbColor rgb="00CCFFFF"/>
      <rgbColor rgb="00660066"/>
      <rgbColor rgb="00FF8080"/>
      <rgbColor rgb="000047FF"/>
      <rgbColor rgb="00CCCCCC"/>
      <rgbColor rgb="00000080"/>
      <rgbColor rgb="00FF00FF"/>
      <rgbColor rgb="00E6FF00"/>
      <rgbColor rgb="0000FFFF"/>
      <rgbColor rgb="00800080"/>
      <rgbColor rgb="00800000"/>
      <rgbColor rgb="00008080"/>
      <rgbColor rgb="000000FF"/>
      <rgbColor rgb="000099FF"/>
      <rgbColor rgb="00DFDFDF"/>
      <rgbColor rgb="00CCFFCC"/>
      <rgbColor rgb="00FFFF99"/>
      <rgbColor rgb="0099CCFF"/>
      <rgbColor rgb="00FF99CC"/>
      <rgbColor rgb="00BFBFBF"/>
      <rgbColor rgb="00FFCC99"/>
      <rgbColor rgb="003366FF"/>
      <rgbColor rgb="0033CCCC"/>
      <rgbColor rgb="0099CC00"/>
      <rgbColor rgb="00FFCC00"/>
      <rgbColor rgb="00DFB200"/>
      <rgbColor rgb="00FF6600"/>
      <rgbColor rgb="004C4C4C"/>
      <rgbColor rgb="00B3B3B3"/>
      <rgbColor rgb="00003366"/>
      <rgbColor rgb="00339966"/>
      <rgbColor rgb="00003300"/>
      <rgbColor rgb="003F3F3F"/>
      <rgbColor rgb="00993300"/>
      <rgbColor rgb="00993366"/>
      <rgbColor rgb="00333399"/>
      <rgbColor rgb="00333333"/>
    </indexedColors>
    <mruColors>
      <color rgb="FF009900"/>
      <color rgb="FFFF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Loan vs Purchased vs</a:t>
            </a:r>
            <a:r>
              <a:rPr lang="en-US" baseline="0"/>
              <a:t> Resold</a:t>
            </a:r>
            <a:endParaRPr lang="en-US"/>
          </a:p>
        </c:rich>
      </c:tx>
      <c:layout>
        <c:manualLayout>
          <c:xMode val="edge"/>
          <c:yMode val="edge"/>
          <c:x val="0.26877360134118161"/>
          <c:y val="2.64102495662618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45980400417568"/>
          <c:y val="0.21204928562170935"/>
          <c:w val="0.80088012113133311"/>
          <c:h val="0.68094700171478495"/>
        </c:manualLayout>
      </c:layout>
      <c:areaChart>
        <c:grouping val="standard"/>
        <c:varyColors val="0"/>
        <c:ser>
          <c:idx val="1"/>
          <c:order val="0"/>
          <c:tx>
            <c:strRef>
              <c:f>'Full Am'!$F$3</c:f>
              <c:strCache>
                <c:ptCount val="1"/>
                <c:pt idx="0">
                  <c:v>Loan Balance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'Full Am'!$F$4:$F$364</c:f>
              <c:numCache>
                <c:formatCode>_(* #,##0.00_);_(* \(#,##0.00\);_(* \-??_);_(@_)</c:formatCode>
                <c:ptCount val="361"/>
                <c:pt idx="0" formatCode="_(&quot;$&quot;* #,##0.00_);_(&quot;$&quot;* \(#,##0.00\);_(&quot;$&quot;* \-??_);_(@_)">
                  <c:v>30191</c:v>
                </c:pt>
                <c:pt idx="1">
                  <c:v>30066.946927048091</c:v>
                </c:pt>
                <c:pt idx="2">
                  <c:v>29941.963456049045</c:v>
                </c:pt>
                <c:pt idx="3">
                  <c:v>29816.042609017506</c:v>
                </c:pt>
                <c:pt idx="4">
                  <c:v>29689.17735563323</c:v>
                </c:pt>
                <c:pt idx="5">
                  <c:v>29561.36061284857</c:v>
                </c:pt>
                <c:pt idx="6">
                  <c:v>29432.585244493024</c:v>
                </c:pt>
                <c:pt idx="7">
                  <c:v>29302.844060874813</c:v>
                </c:pt>
                <c:pt idx="8">
                  <c:v>29172.129818379464</c:v>
                </c:pt>
                <c:pt idx="9">
                  <c:v>29040.435219065403</c:v>
                </c:pt>
                <c:pt idx="10">
                  <c:v>28907.752910256484</c:v>
                </c:pt>
                <c:pt idx="11">
                  <c:v>28774.075484131499</c:v>
                </c:pt>
                <c:pt idx="12">
                  <c:v>28639.395477310576</c:v>
                </c:pt>
                <c:pt idx="13">
                  <c:v>28503.705370438496</c:v>
                </c:pt>
                <c:pt idx="14">
                  <c:v>28366.997587764876</c:v>
                </c:pt>
                <c:pt idx="15">
                  <c:v>28229.264496721204</c:v>
                </c:pt>
                <c:pt idx="16">
                  <c:v>28090.498407494706</c:v>
                </c:pt>
                <c:pt idx="17">
                  <c:v>27950.691572599007</c:v>
                </c:pt>
                <c:pt idx="18">
                  <c:v>27809.836186441593</c:v>
                </c:pt>
                <c:pt idx="19">
                  <c:v>27667.924384887996</c:v>
                </c:pt>
                <c:pt idx="20">
                  <c:v>27524.948244822746</c:v>
                </c:pt>
                <c:pt idx="21">
                  <c:v>27380.899783707009</c:v>
                </c:pt>
                <c:pt idx="22">
                  <c:v>27235.770959132904</c:v>
                </c:pt>
                <c:pt idx="23">
                  <c:v>27089.553668374494</c:v>
                </c:pt>
                <c:pt idx="24">
                  <c:v>26942.239747935393</c:v>
                </c:pt>
                <c:pt idx="25">
                  <c:v>26793.820973092999</c:v>
                </c:pt>
                <c:pt idx="26">
                  <c:v>26644.289057439288</c:v>
                </c:pt>
                <c:pt idx="27">
                  <c:v>26493.635652418176</c:v>
                </c:pt>
                <c:pt idx="28">
                  <c:v>26341.852346859403</c:v>
                </c:pt>
                <c:pt idx="29">
                  <c:v>26188.930666508939</c:v>
                </c:pt>
                <c:pt idx="30">
                  <c:v>26034.862073555847</c:v>
                </c:pt>
                <c:pt idx="31">
                  <c:v>25879.637966155609</c:v>
                </c:pt>
                <c:pt idx="32">
                  <c:v>25723.249677949869</c:v>
                </c:pt>
                <c:pt idx="33">
                  <c:v>25565.688477582586</c:v>
                </c:pt>
                <c:pt idx="34">
                  <c:v>25406.945568212548</c:v>
                </c:pt>
                <c:pt idx="35">
                  <c:v>25247.012087022234</c:v>
                </c:pt>
                <c:pt idx="36">
                  <c:v>25085.879104722993</c:v>
                </c:pt>
                <c:pt idx="37">
                  <c:v>24923.537625056506</c:v>
                </c:pt>
                <c:pt idx="38">
                  <c:v>24759.978584292523</c:v>
                </c:pt>
                <c:pt idx="39">
                  <c:v>24595.192850722808</c:v>
                </c:pt>
                <c:pt idx="40">
                  <c:v>24429.17122415132</c:v>
                </c:pt>
                <c:pt idx="41">
                  <c:v>24261.904435380548</c:v>
                </c:pt>
                <c:pt idx="42">
                  <c:v>24093.383145693992</c:v>
                </c:pt>
                <c:pt idx="43">
                  <c:v>23923.597946334787</c:v>
                </c:pt>
                <c:pt idx="44">
                  <c:v>23752.539357980389</c:v>
                </c:pt>
                <c:pt idx="45">
                  <c:v>23580.197830213336</c:v>
                </c:pt>
                <c:pt idx="46">
                  <c:v>23406.563740988029</c:v>
                </c:pt>
                <c:pt idx="47">
                  <c:v>23231.627396093532</c:v>
                </c:pt>
                <c:pt idx="48">
                  <c:v>23055.379028612326</c:v>
                </c:pt>
                <c:pt idx="49">
                  <c:v>22877.808798375008</c:v>
                </c:pt>
                <c:pt idx="50">
                  <c:v>22698.906791410911</c:v>
                </c:pt>
                <c:pt idx="51">
                  <c:v>22518.663019394586</c:v>
                </c:pt>
                <c:pt idx="52">
                  <c:v>22337.067419088136</c:v>
                </c:pt>
                <c:pt idx="53">
                  <c:v>22154.109851779391</c:v>
                </c:pt>
                <c:pt idx="54">
                  <c:v>21969.780102715828</c:v>
                </c:pt>
                <c:pt idx="55">
                  <c:v>21784.067880534287</c:v>
                </c:pt>
                <c:pt idx="56">
                  <c:v>21596.962816686384</c:v>
                </c:pt>
                <c:pt idx="57">
                  <c:v>21408.454464859624</c:v>
                </c:pt>
                <c:pt idx="58">
                  <c:v>21218.532300394163</c:v>
                </c:pt>
                <c:pt idx="59">
                  <c:v>21027.185719695211</c:v>
                </c:pt>
                <c:pt idx="60">
                  <c:v>20834.404039641016</c:v>
                </c:pt>
                <c:pt idx="61">
                  <c:v>20640.176496986416</c:v>
                </c:pt>
                <c:pt idx="62">
                  <c:v>20444.492247761907</c:v>
                </c:pt>
                <c:pt idx="63">
                  <c:v>20247.340366668213</c:v>
                </c:pt>
                <c:pt idx="64">
                  <c:v>20048.709846466318</c:v>
                </c:pt>
                <c:pt idx="65">
                  <c:v>19848.589597362909</c:v>
                </c:pt>
                <c:pt idx="66">
                  <c:v>19646.968446391224</c:v>
                </c:pt>
                <c:pt idx="67">
                  <c:v>19443.835136787249</c:v>
                </c:pt>
                <c:pt idx="68">
                  <c:v>19239.178327361245</c:v>
                </c:pt>
                <c:pt idx="69">
                  <c:v>19032.986591864548</c:v>
                </c:pt>
                <c:pt idx="70">
                  <c:v>18825.248418351624</c:v>
                </c:pt>
                <c:pt idx="71">
                  <c:v>18615.952208537354</c:v>
                </c:pt>
                <c:pt idx="72">
                  <c:v>18405.086277149476</c:v>
                </c:pt>
                <c:pt idx="73">
                  <c:v>18192.638851276188</c:v>
                </c:pt>
                <c:pt idx="74">
                  <c:v>17978.598069708853</c:v>
                </c:pt>
                <c:pt idx="75">
                  <c:v>17762.951982279759</c:v>
                </c:pt>
                <c:pt idx="76">
                  <c:v>17545.688549194951</c:v>
                </c:pt>
                <c:pt idx="77">
                  <c:v>17326.795640362005</c:v>
                </c:pt>
                <c:pt idx="78">
                  <c:v>17106.26103471281</c:v>
                </c:pt>
                <c:pt idx="79">
                  <c:v>16884.07241952125</c:v>
                </c:pt>
                <c:pt idx="80">
                  <c:v>16660.217389715752</c:v>
                </c:pt>
                <c:pt idx="81">
                  <c:v>16434.683447186711</c:v>
                </c:pt>
                <c:pt idx="82">
                  <c:v>16207.458000088704</c:v>
                </c:pt>
                <c:pt idx="83">
                  <c:v>15978.52836213746</c:v>
                </c:pt>
                <c:pt idx="84">
                  <c:v>15747.881751901583</c:v>
                </c:pt>
                <c:pt idx="85">
                  <c:v>15515.505292088936</c:v>
                </c:pt>
                <c:pt idx="86">
                  <c:v>15281.386008827694</c:v>
                </c:pt>
                <c:pt idx="87">
                  <c:v>15045.510830941994</c:v>
                </c:pt>
                <c:pt idx="88">
                  <c:v>14807.866589222151</c:v>
                </c:pt>
                <c:pt idx="89">
                  <c:v>14568.440015689408</c:v>
                </c:pt>
                <c:pt idx="90">
                  <c:v>14327.217742855169</c:v>
                </c:pt>
                <c:pt idx="91">
                  <c:v>14084.186302974675</c:v>
                </c:pt>
                <c:pt idx="92">
                  <c:v>13839.332127295076</c:v>
                </c:pt>
                <c:pt idx="93">
                  <c:v>13592.64154529788</c:v>
                </c:pt>
                <c:pt idx="94">
                  <c:v>13344.100783935706</c:v>
                </c:pt>
                <c:pt idx="95">
                  <c:v>13093.695966863315</c:v>
                </c:pt>
                <c:pt idx="96">
                  <c:v>12841.413113662882</c:v>
                </c:pt>
                <c:pt idx="97">
                  <c:v>12587.238139063445</c:v>
                </c:pt>
                <c:pt idx="98">
                  <c:v>12331.156852154512</c:v>
                </c:pt>
                <c:pt idx="99">
                  <c:v>12073.154955593764</c:v>
                </c:pt>
                <c:pt idx="100">
                  <c:v>11813.218044808809</c:v>
                </c:pt>
                <c:pt idx="101">
                  <c:v>11551.331607192968</c:v>
                </c:pt>
                <c:pt idx="102">
                  <c:v>11287.481021295007</c:v>
                </c:pt>
                <c:pt idx="103">
                  <c:v>11021.651556002811</c:v>
                </c:pt>
                <c:pt idx="104">
                  <c:v>10753.828369720924</c:v>
                </c:pt>
                <c:pt idx="105">
                  <c:v>10483.996509541923</c:v>
                </c:pt>
                <c:pt idx="106">
                  <c:v>10212.140910411579</c:v>
                </c:pt>
                <c:pt idx="107">
                  <c:v>9938.2463942877584</c:v>
                </c:pt>
                <c:pt idx="108">
                  <c:v>9662.2976692930079</c:v>
                </c:pt>
                <c:pt idx="109">
                  <c:v>9384.2793288607972</c:v>
                </c:pt>
                <c:pt idx="110">
                  <c:v>9104.1758508753446</c:v>
                </c:pt>
                <c:pt idx="111">
                  <c:v>8821.9715968050004</c:v>
                </c:pt>
                <c:pt idx="112">
                  <c:v>8537.6508108291291</c:v>
                </c:pt>
                <c:pt idx="113">
                  <c:v>8251.1976189584384</c:v>
                </c:pt>
                <c:pt idx="114">
                  <c:v>7962.5960281487187</c:v>
                </c:pt>
                <c:pt idx="115">
                  <c:v>7671.8299254079257</c:v>
                </c:pt>
                <c:pt idx="116">
                  <c:v>7378.8830768965763</c:v>
                </c:pt>
                <c:pt idx="117">
                  <c:v>7083.7391270213921</c:v>
                </c:pt>
                <c:pt idx="118">
                  <c:v>6786.3815975221441</c:v>
                </c:pt>
                <c:pt idx="119">
                  <c:v>6486.7938865516517</c:v>
                </c:pt>
                <c:pt idx="120">
                  <c:v>6184.9592677488808</c:v>
                </c:pt>
                <c:pt idx="121">
                  <c:v>5880.8608893050887</c:v>
                </c:pt>
                <c:pt idx="122">
                  <c:v>5574.4817730229688</c:v>
                </c:pt>
                <c:pt idx="123">
                  <c:v>5265.8048133687325</c:v>
                </c:pt>
                <c:pt idx="124">
                  <c:v>4954.8127765170893</c:v>
                </c:pt>
                <c:pt idx="125">
                  <c:v>4641.4882993890587</c:v>
                </c:pt>
                <c:pt idx="126">
                  <c:v>4325.8138886825682</c:v>
                </c:pt>
                <c:pt idx="127">
                  <c:v>4007.7719198957789</c:v>
                </c:pt>
                <c:pt idx="128">
                  <c:v>3687.344636343089</c:v>
                </c:pt>
                <c:pt idx="129">
                  <c:v>3364.5141481637538</c:v>
                </c:pt>
                <c:pt idx="130">
                  <c:v>3039.2624313230735</c:v>
                </c:pt>
                <c:pt idx="131">
                  <c:v>2711.5713266060884</c:v>
                </c:pt>
                <c:pt idx="132">
                  <c:v>2381.4225386037256</c:v>
                </c:pt>
                <c:pt idx="133">
                  <c:v>2048.7976346913451</c:v>
                </c:pt>
                <c:pt idx="134">
                  <c:v>1713.6780439996219</c:v>
                </c:pt>
                <c:pt idx="135">
                  <c:v>1376.0450563777106</c:v>
                </c:pt>
                <c:pt idx="136">
                  <c:v>1035.879821348635</c:v>
                </c:pt>
                <c:pt idx="137">
                  <c:v>693.1633470568413</c:v>
                </c:pt>
                <c:pt idx="138">
                  <c:v>347.87649920785924</c:v>
                </c:pt>
                <c:pt idx="139">
                  <c:v>9.7770680440589786E-12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3"/>
          <c:order val="1"/>
          <c:tx>
            <c:strRef>
              <c:f>'Purchase Am'!$F$3</c:f>
              <c:strCache>
                <c:ptCount val="1"/>
                <c:pt idx="0">
                  <c:v>Purchase Balance</c:v>
                </c:pt>
              </c:strCache>
            </c:strRef>
          </c:tx>
          <c:spPr>
            <a:solidFill>
              <a:srgbClr val="009900"/>
            </a:solidFill>
            <a:ln>
              <a:solidFill>
                <a:srgbClr val="000000"/>
              </a:solidFill>
            </a:ln>
          </c:spPr>
          <c:val>
            <c:numRef>
              <c:f>'Purchase Am'!$F$4:$F$364</c:f>
              <c:numCache>
                <c:formatCode>_(* #,##0.00_);_(* \(#,##0.00\);_(* \-??_);_(@_)</c:formatCode>
                <c:ptCount val="361"/>
                <c:pt idx="0" formatCode="_(&quot;$&quot;* #,##0.00_);_(&quot;$&quot;* \(#,##0.00\);_(&quot;$&quot;* \-??_);_(@_)">
                  <c:v>25293.15</c:v>
                </c:pt>
                <c:pt idx="1">
                  <c:v>25189.221909438787</c:v>
                </c:pt>
                <c:pt idx="2">
                  <c:v>25084.514358198365</c:v>
                </c:pt>
                <c:pt idx="3">
                  <c:v>24979.021500323641</c:v>
                </c:pt>
                <c:pt idx="4">
                  <c:v>24872.737446014857</c:v>
                </c:pt>
                <c:pt idx="5">
                  <c:v>24765.656261298755</c:v>
                </c:pt>
                <c:pt idx="6">
                  <c:v>24657.771967697285</c:v>
                </c:pt>
                <c:pt idx="7">
                  <c:v>24549.078541893803</c:v>
                </c:pt>
                <c:pt idx="8">
                  <c:v>24439.569915396794</c:v>
                </c:pt>
                <c:pt idx="9">
                  <c:v>24329.239974201057</c:v>
                </c:pt>
                <c:pt idx="10">
                  <c:v>24218.082558446353</c:v>
                </c:pt>
                <c:pt idx="11">
                  <c:v>24106.091462073487</c:v>
                </c:pt>
                <c:pt idx="12">
                  <c:v>23993.260432477826</c:v>
                </c:pt>
                <c:pt idx="13">
                  <c:v>23879.583170160196</c:v>
                </c:pt>
                <c:pt idx="14">
                  <c:v>23765.053328375187</c:v>
                </c:pt>
                <c:pt idx="15">
                  <c:v>23649.664512776788</c:v>
                </c:pt>
                <c:pt idx="16">
                  <c:v>23533.410281061402</c:v>
                </c:pt>
                <c:pt idx="17">
                  <c:v>23416.28414260815</c:v>
                </c:pt>
                <c:pt idx="18">
                  <c:v>23298.279558116501</c:v>
                </c:pt>
                <c:pt idx="19">
                  <c:v>23179.389939241162</c:v>
                </c:pt>
                <c:pt idx="20">
                  <c:v>23059.608648224257</c:v>
                </c:pt>
                <c:pt idx="21">
                  <c:v>22938.928997524727</c:v>
                </c:pt>
                <c:pt idx="22">
                  <c:v>22817.344249444948</c:v>
                </c:pt>
                <c:pt idx="23">
                  <c:v>22694.847615754574</c:v>
                </c:pt>
                <c:pt idx="24">
                  <c:v>22571.432257311521</c:v>
                </c:pt>
                <c:pt idx="25">
                  <c:v>22447.091283680144</c:v>
                </c:pt>
                <c:pt idx="26">
                  <c:v>22321.817752746534</c:v>
                </c:pt>
                <c:pt idx="27">
                  <c:v>22195.604670330922</c:v>
                </c:pt>
                <c:pt idx="28">
                  <c:v>22068.44498979719</c:v>
                </c:pt>
                <c:pt idx="29">
                  <c:v>21940.331611659458</c:v>
                </c:pt>
                <c:pt idx="30">
                  <c:v>21811.25738318569</c:v>
                </c:pt>
                <c:pt idx="31">
                  <c:v>21681.215097998371</c:v>
                </c:pt>
                <c:pt idx="32">
                  <c:v>21550.197495672146</c:v>
                </c:pt>
                <c:pt idx="33">
                  <c:v>21418.197261328474</c:v>
                </c:pt>
                <c:pt idx="34">
                  <c:v>21285.207025227224</c:v>
                </c:pt>
                <c:pt idx="35">
                  <c:v>21151.219362355216</c:v>
                </c:pt>
                <c:pt idx="36">
                  <c:v>21016.226792011668</c:v>
                </c:pt>
                <c:pt idx="37">
                  <c:v>20880.221777390543</c:v>
                </c:pt>
                <c:pt idx="38">
                  <c:v>20743.19672515976</c:v>
                </c:pt>
                <c:pt idx="39">
                  <c:v>20605.143985037244</c:v>
                </c:pt>
                <c:pt idx="40">
                  <c:v>20466.055849363813</c:v>
                </c:pt>
                <c:pt idx="41">
                  <c:v>20325.92455267283</c:v>
                </c:pt>
                <c:pt idx="42">
                  <c:v>20184.742271256662</c:v>
                </c:pt>
                <c:pt idx="43">
                  <c:v>20042.501122729875</c:v>
                </c:pt>
                <c:pt idx="44">
                  <c:v>19899.193165589135</c:v>
                </c:pt>
                <c:pt idx="45">
                  <c:v>19754.810398769841</c:v>
                </c:pt>
                <c:pt idx="46">
                  <c:v>19609.344761199402</c:v>
                </c:pt>
                <c:pt idx="47">
                  <c:v>19462.788131347184</c:v>
                </c:pt>
                <c:pt idx="48">
                  <c:v>19315.132326771076</c:v>
                </c:pt>
                <c:pt idx="49">
                  <c:v>19166.369103660647</c:v>
                </c:pt>
                <c:pt idx="50">
                  <c:v>19016.490156376891</c:v>
                </c:pt>
                <c:pt idx="51">
                  <c:v>18865.487116988505</c:v>
                </c:pt>
                <c:pt idx="52">
                  <c:v>18713.351554804707</c:v>
                </c:pt>
                <c:pt idx="53">
                  <c:v>18560.074975904528</c:v>
                </c:pt>
                <c:pt idx="54">
                  <c:v>18405.648822662599</c:v>
                </c:pt>
                <c:pt idx="55">
                  <c:v>18250.064473271355</c:v>
                </c:pt>
                <c:pt idx="56">
                  <c:v>18093.313241259679</c:v>
                </c:pt>
                <c:pt idx="57">
                  <c:v>17935.386375007914</c:v>
                </c:pt>
                <c:pt idx="58">
                  <c:v>17776.275057259263</c:v>
                </c:pt>
                <c:pt idx="59">
                  <c:v>17615.970404627496</c:v>
                </c:pt>
                <c:pt idx="60">
                  <c:v>17454.463467100992</c:v>
                </c:pt>
                <c:pt idx="61">
                  <c:v>17291.745227543037</c:v>
                </c:pt>
                <c:pt idx="62">
                  <c:v>17127.806601188397</c:v>
                </c:pt>
                <c:pt idx="63">
                  <c:v>16962.638435136098</c:v>
                </c:pt>
                <c:pt idx="64">
                  <c:v>16796.231507838405</c:v>
                </c:pt>
                <c:pt idx="65">
                  <c:v>16628.576528585982</c:v>
                </c:pt>
                <c:pt idx="66">
                  <c:v>16459.664136989166</c:v>
                </c:pt>
                <c:pt idx="67">
                  <c:v>16289.484902455373</c:v>
                </c:pt>
                <c:pt idx="68">
                  <c:v>16118.029323662577</c:v>
                </c:pt>
                <c:pt idx="69">
                  <c:v>15945.287828028833</c:v>
                </c:pt>
                <c:pt idx="70">
                  <c:v>15771.250771177838</c:v>
                </c:pt>
                <c:pt idx="71">
                  <c:v>15595.908436400459</c:v>
                </c:pt>
                <c:pt idx="72">
                  <c:v>15419.251034112251</c:v>
                </c:pt>
                <c:pt idx="73">
                  <c:v>15241.268701306881</c:v>
                </c:pt>
                <c:pt idx="74">
                  <c:v>15061.951501005469</c:v>
                </c:pt>
                <c:pt idx="75">
                  <c:v>14881.289421701798</c:v>
                </c:pt>
                <c:pt idx="76">
                  <c:v>14699.27237680335</c:v>
                </c:pt>
                <c:pt idx="77">
                  <c:v>14515.890204068162</c:v>
                </c:pt>
                <c:pt idx="78">
                  <c:v>14331.132665037461</c:v>
                </c:pt>
                <c:pt idx="79">
                  <c:v>14144.98944446403</c:v>
                </c:pt>
                <c:pt idx="80">
                  <c:v>13957.450149736298</c:v>
                </c:pt>
                <c:pt idx="81">
                  <c:v>13768.504310298107</c:v>
                </c:pt>
                <c:pt idx="82">
                  <c:v>13578.14137706413</c:v>
                </c:pt>
                <c:pt idx="83">
                  <c:v>13386.350721830899</c:v>
                </c:pt>
                <c:pt idx="84">
                  <c:v>13193.121636683418</c:v>
                </c:pt>
                <c:pt idx="85">
                  <c:v>12998.443333397332</c:v>
                </c:pt>
                <c:pt idx="86">
                  <c:v>12802.304942836599</c:v>
                </c:pt>
                <c:pt idx="87">
                  <c:v>12604.695514346662</c:v>
                </c:pt>
                <c:pt idx="88">
                  <c:v>12405.60401514305</c:v>
                </c:pt>
                <c:pt idx="89">
                  <c:v>12205.019329695411</c:v>
                </c:pt>
                <c:pt idx="90">
                  <c:v>12002.930259106915</c:v>
                </c:pt>
                <c:pt idx="91">
                  <c:v>11799.325520489005</c:v>
                </c:pt>
                <c:pt idx="92">
                  <c:v>11594.193746331461</c:v>
                </c:pt>
                <c:pt idx="93">
                  <c:v>11387.523483867735</c:v>
                </c:pt>
                <c:pt idx="94">
                  <c:v>11179.303194435532</c:v>
                </c:pt>
                <c:pt idx="95">
                  <c:v>10969.521252832586</c:v>
                </c:pt>
                <c:pt idx="96">
                  <c:v>10758.165946667619</c:v>
                </c:pt>
                <c:pt idx="97">
                  <c:v>10545.225475706415</c:v>
                </c:pt>
                <c:pt idx="98">
                  <c:v>10330.687951213</c:v>
                </c:pt>
                <c:pt idx="99">
                  <c:v>10114.541395285885</c:v>
                </c:pt>
                <c:pt idx="100">
                  <c:v>9896.7737401893173</c:v>
                </c:pt>
                <c:pt idx="101">
                  <c:v>9677.3728276795246</c:v>
                </c:pt>
                <c:pt idx="102">
                  <c:v>9456.3264083259091</c:v>
                </c:pt>
                <c:pt idx="103">
                  <c:v>9233.6221408271413</c:v>
                </c:pt>
                <c:pt idx="104">
                  <c:v>9009.2475913221333</c:v>
                </c:pt>
                <c:pt idx="105">
                  <c:v>8783.190232695837</c:v>
                </c:pt>
                <c:pt idx="106">
                  <c:v>8555.4374438798441</c:v>
                </c:pt>
                <c:pt idx="107">
                  <c:v>8325.9765091477311</c:v>
                </c:pt>
                <c:pt idx="108">
                  <c:v>8094.7946174051267</c:v>
                </c:pt>
                <c:pt idx="109">
                  <c:v>7861.8788614744526</c:v>
                </c:pt>
                <c:pt idx="110">
                  <c:v>7627.2162373742985</c:v>
                </c:pt>
                <c:pt idx="111">
                  <c:v>7390.7936435933934</c:v>
                </c:pt>
                <c:pt idx="112">
                  <c:v>7152.5978803591315</c:v>
                </c:pt>
                <c:pt idx="113">
                  <c:v>6912.6156489006125</c:v>
                </c:pt>
                <c:pt idx="114">
                  <c:v>6670.8335507061547</c:v>
                </c:pt>
                <c:pt idx="115">
                  <c:v>6427.2380867752381</c:v>
                </c:pt>
                <c:pt idx="116">
                  <c:v>6181.8156568648401</c:v>
                </c:pt>
                <c:pt idx="117">
                  <c:v>5934.5525587301145</c:v>
                </c:pt>
                <c:pt idx="118">
                  <c:v>5685.4349873593783</c:v>
                </c:pt>
                <c:pt idx="119">
                  <c:v>5434.4490342033614</c:v>
                </c:pt>
                <c:pt idx="120">
                  <c:v>5181.5806863986745</c:v>
                </c:pt>
                <c:pt idx="121">
                  <c:v>4926.8158259854526</c:v>
                </c:pt>
                <c:pt idx="122">
                  <c:v>4670.1402291191316</c:v>
                </c:pt>
                <c:pt idx="123">
                  <c:v>4411.5395652763127</c:v>
                </c:pt>
                <c:pt idx="124">
                  <c:v>4150.9993964546729</c:v>
                </c:pt>
                <c:pt idx="125">
                  <c:v>3888.5051763668707</c:v>
                </c:pt>
                <c:pt idx="126">
                  <c:v>3624.04224962841</c:v>
                </c:pt>
                <c:pt idx="127">
                  <c:v>3357.5958509394109</c:v>
                </c:pt>
                <c:pt idx="128">
                  <c:v>3089.1511042602442</c:v>
                </c:pt>
                <c:pt idx="129">
                  <c:v>2818.6930219809838</c:v>
                </c:pt>
                <c:pt idx="130">
                  <c:v>2546.2065040846287</c:v>
                </c:pt>
                <c:pt idx="131">
                  <c:v>2271.6763373040512</c:v>
                </c:pt>
                <c:pt idx="132">
                  <c:v>1995.0871942726194</c:v>
                </c:pt>
                <c:pt idx="133">
                  <c:v>1716.4236326684518</c:v>
                </c:pt>
                <c:pt idx="134">
                  <c:v>1435.6700943522528</c:v>
                </c:pt>
                <c:pt idx="135">
                  <c:v>1152.8109044986825</c:v>
                </c:pt>
                <c:pt idx="136">
                  <c:v>867.83027072121024</c:v>
                </c:pt>
                <c:pt idx="137">
                  <c:v>580.712282190407</c:v>
                </c:pt>
                <c:pt idx="138">
                  <c:v>291.44090874562272</c:v>
                </c:pt>
                <c:pt idx="139">
                  <c:v>2.5579538487363607E-12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0"/>
          <c:order val="2"/>
          <c:tx>
            <c:strRef>
              <c:f>'[1]Resale Am'!$F$3</c:f>
              <c:strCache>
                <c:ptCount val="1"/>
                <c:pt idx="0">
                  <c:v>Resold Balance</c:v>
                </c:pt>
              </c:strCache>
            </c:strRef>
          </c:tx>
          <c:spPr>
            <a:solidFill>
              <a:srgbClr val="000099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'[1]Resale Am'!$F$4:$F$151</c:f>
              <c:numCache>
                <c:formatCode>General</c:formatCode>
                <c:ptCount val="148"/>
                <c:pt idx="0">
                  <c:v>24655.51</c:v>
                </c:pt>
                <c:pt idx="1">
                  <c:v>24476.274470468419</c:v>
                </c:pt>
                <c:pt idx="2">
                  <c:v>24295.981002460965</c:v>
                </c:pt>
                <c:pt idx="3">
                  <c:v>24114.623351491275</c:v>
                </c:pt>
                <c:pt idx="4">
                  <c:v>23932.195236214888</c:v>
                </c:pt>
                <c:pt idx="5">
                  <c:v>23748.690338211676</c:v>
                </c:pt>
                <c:pt idx="6">
                  <c:v>23564.102301767012</c:v>
                </c:pt>
                <c:pt idx="7">
                  <c:v>23378.424733651638</c:v>
                </c:pt>
                <c:pt idx="8">
                  <c:v>23191.651202900226</c:v>
                </c:pt>
                <c:pt idx="9">
                  <c:v>23003.775240588657</c:v>
                </c:pt>
                <c:pt idx="10">
                  <c:v>22814.790339609954</c:v>
                </c:pt>
                <c:pt idx="11">
                  <c:v>22624.689954448913</c:v>
                </c:pt>
                <c:pt idx="12">
                  <c:v>22433.467500955401</c:v>
                </c:pt>
                <c:pt idx="13">
                  <c:v>22241.116356116308</c:v>
                </c:pt>
                <c:pt idx="14">
                  <c:v>22047.629857826167</c:v>
                </c:pt>
                <c:pt idx="15">
                  <c:v>21853.001304656398</c:v>
                </c:pt>
                <c:pt idx="16">
                  <c:v>21657.223955623216</c:v>
                </c:pt>
                <c:pt idx="17">
                  <c:v>21460.291029954147</c:v>
                </c:pt>
                <c:pt idx="18">
                  <c:v>21262.195706853181</c:v>
                </c:pt>
                <c:pt idx="19">
                  <c:v>21062.931125264528</c:v>
                </c:pt>
                <c:pt idx="20">
                  <c:v>20862.490383634984</c:v>
                </c:pt>
                <c:pt idx="21">
                  <c:v>20660.866539674909</c:v>
                </c:pt>
                <c:pt idx="22">
                  <c:v>20458.052610117757</c:v>
                </c:pt>
                <c:pt idx="23">
                  <c:v>20254.041570478228</c:v>
                </c:pt>
                <c:pt idx="24">
                  <c:v>20048.826354808967</c:v>
                </c:pt>
                <c:pt idx="25">
                  <c:v>19842.399855455831</c:v>
                </c:pt>
                <c:pt idx="26">
                  <c:v>19634.754922811724</c:v>
                </c:pt>
                <c:pt idx="27">
                  <c:v>19425.884365068956</c:v>
                </c:pt>
                <c:pt idx="28">
                  <c:v>19215.780947970168</c:v>
                </c:pt>
                <c:pt idx="29">
                  <c:v>19004.437394557768</c:v>
                </c:pt>
                <c:pt idx="30">
                  <c:v>18791.846384921882</c:v>
                </c:pt>
                <c:pt idx="31">
                  <c:v>18578.000555946845</c:v>
                </c:pt>
                <c:pt idx="32">
                  <c:v>18362.892501056165</c:v>
                </c:pt>
                <c:pt idx="33">
                  <c:v>18146.514769956004</c:v>
                </c:pt>
                <c:pt idx="34">
                  <c:v>17928.859868377131</c:v>
                </c:pt>
                <c:pt idx="35">
                  <c:v>17709.92025781536</c:v>
                </c:pt>
                <c:pt idx="36">
                  <c:v>17489.688355270453</c:v>
                </c:pt>
                <c:pt idx="37">
                  <c:v>17268.156532983478</c:v>
                </c:pt>
                <c:pt idx="38">
                  <c:v>17045.317118172625</c:v>
                </c:pt>
                <c:pt idx="39">
                  <c:v>16821.162392767455</c:v>
                </c:pt>
                <c:pt idx="40">
                  <c:v>16595.684593141592</c:v>
                </c:pt>
                <c:pt idx="41">
                  <c:v>16368.875909843815</c:v>
                </c:pt>
                <c:pt idx="42">
                  <c:v>16140.728487327586</c:v>
                </c:pt>
                <c:pt idx="43">
                  <c:v>15911.23442367897</c:v>
                </c:pt>
                <c:pt idx="44">
                  <c:v>15680.385770342955</c:v>
                </c:pt>
                <c:pt idx="45">
                  <c:v>15448.174531848143</c:v>
                </c:pt>
                <c:pt idx="46">
                  <c:v>15214.592665529835</c:v>
                </c:pt>
                <c:pt idx="47">
                  <c:v>14979.632081251471</c:v>
                </c:pt>
                <c:pt idx="48">
                  <c:v>14743.284641124423</c:v>
                </c:pt>
                <c:pt idx="49">
                  <c:v>14505.542159226141</c:v>
                </c:pt>
                <c:pt idx="50">
                  <c:v>14266.396401316635</c:v>
                </c:pt>
                <c:pt idx="51">
                  <c:v>14025.839084553276</c:v>
                </c:pt>
                <c:pt idx="52">
                  <c:v>13783.861877203921</c:v>
                </c:pt>
                <c:pt idx="53">
                  <c:v>13540.456398358343</c:v>
                </c:pt>
                <c:pt idx="54">
                  <c:v>13295.614217637958</c:v>
                </c:pt>
                <c:pt idx="55">
                  <c:v>13049.326854903835</c:v>
                </c:pt>
                <c:pt idx="56">
                  <c:v>12801.585779962987</c:v>
                </c:pt>
                <c:pt idx="57">
                  <c:v>12552.382412272926</c:v>
                </c:pt>
                <c:pt idx="58">
                  <c:v>12301.708120644478</c:v>
                </c:pt>
                <c:pt idx="59">
                  <c:v>12049.554222942836</c:v>
                </c:pt>
                <c:pt idx="60">
                  <c:v>11795.911985786855</c:v>
                </c:pt>
                <c:pt idx="61">
                  <c:v>11540.772624246572</c:v>
                </c:pt>
                <c:pt idx="62">
                  <c:v>11284.127301538938</c:v>
                </c:pt>
                <c:pt idx="63">
                  <c:v>11025.967128721752</c:v>
                </c:pt>
                <c:pt idx="64">
                  <c:v>10766.283164385795</c:v>
                </c:pt>
                <c:pt idx="65">
                  <c:v>10505.066414345143</c:v>
                </c:pt>
                <c:pt idx="66">
                  <c:v>10242.30783132565</c:v>
                </c:pt>
                <c:pt idx="67">
                  <c:v>9977.998314651597</c:v>
                </c:pt>
                <c:pt idx="68">
                  <c:v>9712.1287099304882</c:v>
                </c:pt>
                <c:pt idx="69">
                  <c:v>9444.6898087359841</c:v>
                </c:pt>
                <c:pt idx="70">
                  <c:v>9175.6723482889738</c:v>
                </c:pt>
                <c:pt idx="71">
                  <c:v>8905.067011136749</c:v>
                </c:pt>
                <c:pt idx="72">
                  <c:v>8632.8644248303008</c:v>
                </c:pt>
                <c:pt idx="73">
                  <c:v>8359.0551615996974</c:v>
                </c:pt>
                <c:pt idx="74">
                  <c:v>8083.6297380275573</c:v>
                </c:pt>
                <c:pt idx="75">
                  <c:v>7806.5786147205854</c:v>
                </c:pt>
                <c:pt idx="76">
                  <c:v>7527.8921959791787</c:v>
                </c:pt>
                <c:pt idx="77">
                  <c:v>7247.5608294650756</c:v>
                </c:pt>
                <c:pt idx="78">
                  <c:v>6965.5748058670461</c:v>
                </c:pt>
                <c:pt idx="79">
                  <c:v>6681.9243585646109</c:v>
                </c:pt>
                <c:pt idx="80">
                  <c:v>6396.5996632897704</c:v>
                </c:pt>
                <c:pt idx="81">
                  <c:v>6109.5908377867427</c:v>
                </c:pt>
                <c:pt idx="82">
                  <c:v>5820.8879414696876</c:v>
                </c:pt>
                <c:pt idx="83">
                  <c:v>5530.4809750784161</c:v>
                </c:pt>
                <c:pt idx="84">
                  <c:v>5238.3598803320629</c:v>
                </c:pt>
                <c:pt idx="85">
                  <c:v>4944.5145395807158</c:v>
                </c:pt>
                <c:pt idx="86">
                  <c:v>4648.9347754549926</c:v>
                </c:pt>
                <c:pt idx="87">
                  <c:v>4351.6103505135452</c:v>
                </c:pt>
                <c:pt idx="88">
                  <c:v>4052.5309668884825</c:v>
                </c:pt>
                <c:pt idx="89">
                  <c:v>3751.6862659287058</c:v>
                </c:pt>
                <c:pt idx="90">
                  <c:v>3449.0658278411338</c:v>
                </c:pt>
                <c:pt idx="91">
                  <c:v>3144.6591713298126</c:v>
                </c:pt>
                <c:pt idx="92">
                  <c:v>2838.4557532328936</c:v>
                </c:pt>
                <c:pt idx="93">
                  <c:v>2530.4449681574711</c:v>
                </c:pt>
                <c:pt idx="94">
                  <c:v>2220.6161481122622</c:v>
                </c:pt>
                <c:pt idx="95">
                  <c:v>1908.9585621381202</c:v>
                </c:pt>
                <c:pt idx="96">
                  <c:v>1595.4614159363666</c:v>
                </c:pt>
                <c:pt idx="97">
                  <c:v>1280.1138514949289</c:v>
                </c:pt>
                <c:pt idx="98">
                  <c:v>962.90494671227202</c:v>
                </c:pt>
                <c:pt idx="99">
                  <c:v>643.82371501911007</c:v>
                </c:pt>
                <c:pt idx="100">
                  <c:v>322.85910499788531</c:v>
                </c:pt>
                <c:pt idx="101">
                  <c:v>7.9580786405131221E-13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07360"/>
        <c:axId val="107062400"/>
        <c:extLst>
          <c:ext xmlns:c15="http://schemas.microsoft.com/office/drawing/2012/chart" uri="{02D57815-91ED-43cb-92C2-25804820EDAC}">
            <c15:filteredArea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'[1]Break Even Am'!$F$2</c15:sqref>
                        </c15:formulaRef>
                      </c:ext>
                    </c:extLst>
                    <c:strCache>
                      <c:ptCount val="1"/>
                      <c:pt idx="0">
                        <c:v>Break Even Bal</c:v>
                      </c:pt>
                    </c:strCache>
                  </c:strRef>
                </c:tx>
                <c:spPr>
                  <a:solidFill>
                    <a:srgbClr val="FFFFCC"/>
                  </a:solidFill>
                  <a:ln w="25400">
                    <a:solidFill>
                      <a:srgbClr val="000000"/>
                    </a:solidFill>
                    <a:prstDash val="dash"/>
                  </a:ln>
                </c:spPr>
                <c:val>
                  <c:numRef>
                    <c:extLst>
                      <c:ext uri="{02D57815-91ED-43cb-92C2-25804820EDAC}">
                        <c15:formulaRef>
                          <c15:sqref>'[1]Break Even Am'!$F$3:$F$83</c15:sqref>
                        </c15:formulaRef>
                      </c:ext>
                    </c:extLst>
                    <c:numCache>
                      <c:formatCode>General</c:formatCode>
                      <c:ptCount val="81"/>
                      <c:pt idx="0">
                        <c:v>28972.19</c:v>
                      </c:pt>
                      <c:pt idx="1">
                        <c:v>28864.716642760901</c:v>
                      </c:pt>
                      <c:pt idx="2">
                        <c:v>28756.43723534251</c:v>
                      </c:pt>
                      <c:pt idx="3">
                        <c:v>28647.345732368482</c:v>
                      </c:pt>
                      <c:pt idx="4">
                        <c:v>28537.436043122147</c:v>
                      </c:pt>
                      <c:pt idx="5">
                        <c:v>28426.702031206463</c:v>
                      </c:pt>
                      <c:pt idx="6">
                        <c:v>28315.137514201415</c:v>
                      </c:pt>
                      <c:pt idx="7">
                        <c:v>28202.736263318828</c:v>
                      </c:pt>
                      <c:pt idx="8">
                        <c:v>28089.49200305462</c:v>
                      </c:pt>
                      <c:pt idx="9">
                        <c:v>27975.398410838432</c:v>
                      </c:pt>
                      <c:pt idx="10">
                        <c:v>27860.449116680622</c:v>
                      </c:pt>
                      <c:pt idx="11">
                        <c:v>27744.637702816628</c:v>
                      </c:pt>
                      <c:pt idx="12">
                        <c:v>27627.957703348653</c:v>
                      </c:pt>
                      <c:pt idx="13">
                        <c:v>27510.402603884671</c:v>
                      </c:pt>
                      <c:pt idx="14">
                        <c:v>27391.965841174708</c:v>
                      </c:pt>
                      <c:pt idx="15">
                        <c:v>27272.640802744419</c:v>
                      </c:pt>
                      <c:pt idx="16">
                        <c:v>27152.420826525904</c:v>
                      </c:pt>
                      <c:pt idx="17">
                        <c:v>27031.299200485751</c:v>
                      </c:pt>
                      <c:pt idx="18">
                        <c:v>26909.269162250297</c:v>
                      </c:pt>
                      <c:pt idx="19">
                        <c:v>26786.323898728075</c:v>
                      </c:pt>
                      <c:pt idx="20">
                        <c:v>26662.456545729437</c:v>
                      </c:pt>
                      <c:pt idx="21">
                        <c:v>26537.660187583311</c:v>
                      </c:pt>
                      <c:pt idx="22">
                        <c:v>26411.927856751088</c:v>
                      </c:pt>
                      <c:pt idx="23">
                        <c:v>26285.252533437622</c:v>
                      </c:pt>
                      <c:pt idx="24">
                        <c:v>26157.627145199305</c:v>
                      </c:pt>
                      <c:pt idx="25">
                        <c:v>26029.044566549201</c:v>
                      </c:pt>
                      <c:pt idx="26">
                        <c:v>25899.49761855922</c:v>
                      </c:pt>
                      <c:pt idx="27">
                        <c:v>25768.979068459317</c:v>
                      </c:pt>
                      <c:pt idx="28">
                        <c:v>25637.481629233665</c:v>
                      </c:pt>
                      <c:pt idx="29">
                        <c:v>25504.997959213819</c:v>
                      </c:pt>
                      <c:pt idx="30">
                        <c:v>25371.520661668823</c:v>
                      </c:pt>
                      <c:pt idx="31">
                        <c:v>25237.042284392242</c:v>
                      </c:pt>
                      <c:pt idx="32">
                        <c:v>25101.555319286086</c:v>
                      </c:pt>
                      <c:pt idx="33">
                        <c:v>24965.052201941635</c:v>
                      </c:pt>
                      <c:pt idx="34">
                        <c:v>24827.525311217098</c:v>
                      </c:pt>
                      <c:pt idx="35">
                        <c:v>24688.966968812128</c:v>
                      </c:pt>
                      <c:pt idx="36">
                        <c:v>24549.36943883912</c:v>
                      </c:pt>
                      <c:pt idx="37">
                        <c:v>24408.724927391315</c:v>
                      </c:pt>
                      <c:pt idx="38">
                        <c:v>24267.02558210765</c:v>
                      </c:pt>
                      <c:pt idx="39">
                        <c:v>24124.26349173436</c:v>
                      </c:pt>
                      <c:pt idx="40">
                        <c:v>23980.43068568327</c:v>
                      </c:pt>
                      <c:pt idx="41">
                        <c:v>23835.519133586797</c:v>
                      </c:pt>
                      <c:pt idx="42">
                        <c:v>23689.5207448496</c:v>
                      </c:pt>
                      <c:pt idx="43">
                        <c:v>23542.427368196873</c:v>
                      </c:pt>
                      <c:pt idx="44">
                        <c:v>23394.230791219252</c:v>
                      </c:pt>
                      <c:pt idx="45">
                        <c:v>23244.922739914298</c:v>
                      </c:pt>
                      <c:pt idx="46">
                        <c:v>23094.494878224556</c:v>
                      </c:pt>
                      <c:pt idx="47">
                        <c:v>22942.93880757214</c:v>
                      </c:pt>
                      <c:pt idx="48">
                        <c:v>22790.246066389835</c:v>
                      </c:pt>
                      <c:pt idx="49">
                        <c:v>22636.408129648662</c:v>
                      </c:pt>
                      <c:pt idx="50">
                        <c:v>22481.416408381931</c:v>
                      </c:pt>
                      <c:pt idx="51">
                        <c:v>22325.262249205698</c:v>
                      </c:pt>
                      <c:pt idx="52">
                        <c:v>22167.936933835641</c:v>
                      </c:pt>
                      <c:pt idx="53">
                        <c:v>22009.431678600311</c:v>
                      </c:pt>
                      <c:pt idx="54">
                        <c:v>21849.737633950714</c:v>
                      </c:pt>
                      <c:pt idx="55">
                        <c:v>21688.845883966245</c:v>
                      </c:pt>
                      <c:pt idx="56">
                        <c:v>21526.747445856894</c:v>
                      </c:pt>
                      <c:pt idx="57">
                        <c:v>21363.433269461722</c:v>
                      </c:pt>
                      <c:pt idx="58">
                        <c:v>21198.894236743588</c:v>
                      </c:pt>
                      <c:pt idx="59">
                        <c:v>21033.121161280069</c:v>
                      </c:pt>
                      <c:pt idx="60">
                        <c:v>20866.10478775057</c:v>
                      </c:pt>
                      <c:pt idx="61">
                        <c:v>20697.835791419602</c:v>
                      </c:pt>
                      <c:pt idx="62">
                        <c:v>20528.304777616151</c:v>
                      </c:pt>
                      <c:pt idx="63">
                        <c:v>20357.502281209174</c:v>
                      </c:pt>
                      <c:pt idx="64">
                        <c:v>20185.418766079143</c:v>
                      </c:pt>
                      <c:pt idx="65">
                        <c:v>20012.04462458564</c:v>
                      </c:pt>
                      <c:pt idx="66">
                        <c:v>19837.370177030934</c:v>
                      </c:pt>
                      <c:pt idx="67">
                        <c:v>19661.385671119569</c:v>
                      </c:pt>
                      <c:pt idx="68">
                        <c:v>19484.08128141387</c:v>
                      </c:pt>
                      <c:pt idx="69">
                        <c:v>19305.447108785374</c:v>
                      </c:pt>
                      <c:pt idx="70">
                        <c:v>19125.473179862165</c:v>
                      </c:pt>
                      <c:pt idx="71">
                        <c:v>18944.149446472034</c:v>
                      </c:pt>
                      <c:pt idx="72">
                        <c:v>18761.465785081476</c:v>
                      </c:pt>
                      <c:pt idx="73">
                        <c:v>18577.41199623049</c:v>
                      </c:pt>
                      <c:pt idx="74">
                        <c:v>18391.97780396312</c:v>
                      </c:pt>
                      <c:pt idx="75">
                        <c:v>18205.152855253746</c:v>
                      </c:pt>
                      <c:pt idx="76">
                        <c:v>18016.926719429051</c:v>
                      </c:pt>
                      <c:pt idx="77">
                        <c:v>17827.28888758567</c:v>
                      </c:pt>
                      <c:pt idx="78">
                        <c:v>17636.228772003466</c:v>
                      </c:pt>
                      <c:pt idx="79">
                        <c:v>17443.735705554394</c:v>
                      </c:pt>
                      <c:pt idx="80">
                        <c:v>17249.798941106954</c:v>
                      </c:pt>
                    </c:numCache>
                  </c:numRef>
                </c:val>
              </c15:ser>
            </c15:filteredAreaSeries>
          </c:ext>
        </c:extLst>
      </c:areaChart>
      <c:catAx>
        <c:axId val="107007360"/>
        <c:scaling>
          <c:orientation val="minMax"/>
        </c:scaling>
        <c:delete val="0"/>
        <c:axPos val="b"/>
        <c:numFmt formatCode="General" sourceLinked="1"/>
        <c:majorTickMark val="cross"/>
        <c:minorTickMark val="out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62400"/>
        <c:crosses val="autoZero"/>
        <c:auto val="1"/>
        <c:lblAlgn val="ctr"/>
        <c:lblOffset val="100"/>
        <c:tickLblSkip val="30"/>
        <c:tickMarkSkip val="15"/>
        <c:noMultiLvlLbl val="0"/>
      </c:catAx>
      <c:valAx>
        <c:axId val="1070624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073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44111624240659"/>
          <c:y val="9.859228613372481E-2"/>
          <c:w val="0.81647711337497397"/>
          <c:h val="7.169091151741627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14</xdr:row>
      <xdr:rowOff>209550</xdr:rowOff>
    </xdr:from>
    <xdr:to>
      <xdr:col>2</xdr:col>
      <xdr:colOff>1619250</xdr:colOff>
      <xdr:row>15</xdr:row>
      <xdr:rowOff>266700</xdr:rowOff>
    </xdr:to>
    <xdr:sp macro="" textlink="">
      <xdr:nvSpPr>
        <xdr:cNvPr id="1140" name="Right Arrow Callout 1"/>
        <xdr:cNvSpPr>
          <a:spLocks noChangeArrowheads="1"/>
        </xdr:cNvSpPr>
      </xdr:nvSpPr>
      <xdr:spPr bwMode="auto">
        <a:xfrm rot="16200000">
          <a:off x="2447925" y="3933825"/>
          <a:ext cx="714375" cy="1514475"/>
        </a:xfrm>
        <a:prstGeom prst="rightArrowCallout">
          <a:avLst>
            <a:gd name="adj1" fmla="val 28463"/>
            <a:gd name="adj2" fmla="val 14231"/>
            <a:gd name="adj3" fmla="val 11889"/>
            <a:gd name="adj4" fmla="val 88111"/>
          </a:avLst>
        </a:prstGeom>
        <a:solidFill>
          <a:srgbClr val="99CC00"/>
        </a:solidFill>
        <a:ln>
          <a:noFill/>
        </a:ln>
        <a:extLs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18288" bIns="0" anchor="ctr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Only touch fields that have blue or red font. Do not touch gray boxes.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47625</xdr:rowOff>
    </xdr:from>
    <xdr:to>
      <xdr:col>4</xdr:col>
      <xdr:colOff>19050</xdr:colOff>
      <xdr:row>22</xdr:row>
      <xdr:rowOff>9525</xdr:rowOff>
    </xdr:to>
    <xdr:sp macro="" textlink="">
      <xdr:nvSpPr>
        <xdr:cNvPr id="3301" name="Right Arrow Callout 1"/>
        <xdr:cNvSpPr>
          <a:spLocks noChangeArrowheads="1"/>
        </xdr:cNvSpPr>
      </xdr:nvSpPr>
      <xdr:spPr bwMode="auto">
        <a:xfrm rot="16200000">
          <a:off x="2828925" y="5162550"/>
          <a:ext cx="609600" cy="1504950"/>
        </a:xfrm>
        <a:prstGeom prst="rightArrowCallout">
          <a:avLst>
            <a:gd name="adj1" fmla="val 29922"/>
            <a:gd name="adj2" fmla="val 14961"/>
            <a:gd name="adj3" fmla="val 11889"/>
            <a:gd name="adj4" fmla="val 88111"/>
          </a:avLst>
        </a:prstGeom>
        <a:solidFill>
          <a:srgbClr val="99CC00"/>
        </a:solidFill>
        <a:ln>
          <a:noFill/>
        </a:ln>
        <a:extLs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0" rIns="45720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This field only calculates when a balloon is present.</a:t>
          </a:r>
        </a:p>
      </xdr:txBody>
    </xdr:sp>
    <xdr:clientData/>
  </xdr:twoCellAnchor>
  <xdr:twoCellAnchor>
    <xdr:from>
      <xdr:col>11</xdr:col>
      <xdr:colOff>104775</xdr:colOff>
      <xdr:row>14</xdr:row>
      <xdr:rowOff>581025</xdr:rowOff>
    </xdr:from>
    <xdr:to>
      <xdr:col>14</xdr:col>
      <xdr:colOff>38100</xdr:colOff>
      <xdr:row>16</xdr:row>
      <xdr:rowOff>19050</xdr:rowOff>
    </xdr:to>
    <xdr:sp macro="" textlink="">
      <xdr:nvSpPr>
        <xdr:cNvPr id="3302" name="Right Arrow Callout 2"/>
        <xdr:cNvSpPr>
          <a:spLocks noChangeArrowheads="1"/>
        </xdr:cNvSpPr>
      </xdr:nvSpPr>
      <xdr:spPr bwMode="auto">
        <a:xfrm rot="10800000">
          <a:off x="11077575" y="4410075"/>
          <a:ext cx="1762125" cy="466725"/>
        </a:xfrm>
        <a:prstGeom prst="rightArrowCallout">
          <a:avLst>
            <a:gd name="adj1" fmla="val 37935"/>
            <a:gd name="adj2" fmla="val 18968"/>
            <a:gd name="adj3" fmla="val 11851"/>
            <a:gd name="adj4" fmla="val 96875"/>
          </a:avLst>
        </a:prstGeom>
        <a:solidFill>
          <a:srgbClr val="99CC00"/>
        </a:solidFill>
        <a:ln>
          <a:noFill/>
        </a:ln>
        <a:extLs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0" rIns="45720" bIns="0" anchor="ctr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These terms are the ones used for the partial graph.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11</xdr:col>
      <xdr:colOff>266700</xdr:colOff>
      <xdr:row>34</xdr:row>
      <xdr:rowOff>123825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me/Google%20Drive/NOTESCHOOL%20JOB/Projects/Case%20Studies%20for%20RR%20class/60%20N%20Sheridan%20St,%20McAdoo,%20PA/IRA%20360%20Partial%20Graph%20-60%20N%20Sheridan%20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Input"/>
      <sheetName val="Break Even Chart"/>
      <sheetName val="Loan Am"/>
      <sheetName val="Resale Am"/>
      <sheetName val="Purchase Am"/>
      <sheetName val="Break Even Am"/>
    </sheetNames>
    <sheetDataSet>
      <sheetData sheetId="0" refreshError="1"/>
      <sheetData sheetId="1" refreshError="1"/>
      <sheetData sheetId="2" refreshError="1"/>
      <sheetData sheetId="3">
        <row r="2">
          <cell r="F2" t="str">
            <v>Loan Balance</v>
          </cell>
        </row>
      </sheetData>
      <sheetData sheetId="4">
        <row r="3">
          <cell r="F3" t="str">
            <v>Resold Balance</v>
          </cell>
        </row>
        <row r="4">
          <cell r="F4">
            <v>24655.51</v>
          </cell>
        </row>
        <row r="5">
          <cell r="F5">
            <v>24476.274470468419</v>
          </cell>
        </row>
        <row r="6">
          <cell r="F6">
            <v>24295.981002460965</v>
          </cell>
        </row>
        <row r="7">
          <cell r="F7">
            <v>24114.623351491275</v>
          </cell>
        </row>
        <row r="8">
          <cell r="F8">
            <v>23932.195236214888</v>
          </cell>
        </row>
        <row r="9">
          <cell r="F9">
            <v>23748.690338211676</v>
          </cell>
        </row>
        <row r="10">
          <cell r="F10">
            <v>23564.102301767012</v>
          </cell>
        </row>
        <row r="11">
          <cell r="F11">
            <v>23378.424733651638</v>
          </cell>
        </row>
        <row r="12">
          <cell r="F12">
            <v>23191.651202900226</v>
          </cell>
        </row>
        <row r="13">
          <cell r="F13">
            <v>23003.775240588657</v>
          </cell>
        </row>
        <row r="14">
          <cell r="F14">
            <v>22814.790339609954</v>
          </cell>
        </row>
        <row r="15">
          <cell r="F15">
            <v>22624.689954448913</v>
          </cell>
        </row>
        <row r="16">
          <cell r="F16">
            <v>22433.467500955401</v>
          </cell>
        </row>
        <row r="17">
          <cell r="F17">
            <v>22241.116356116308</v>
          </cell>
        </row>
        <row r="18">
          <cell r="F18">
            <v>22047.629857826167</v>
          </cell>
        </row>
        <row r="19">
          <cell r="F19">
            <v>21853.001304656398</v>
          </cell>
        </row>
        <row r="20">
          <cell r="F20">
            <v>21657.223955623216</v>
          </cell>
        </row>
        <row r="21">
          <cell r="F21">
            <v>21460.291029954147</v>
          </cell>
        </row>
        <row r="22">
          <cell r="F22">
            <v>21262.195706853181</v>
          </cell>
        </row>
        <row r="23">
          <cell r="F23">
            <v>21062.931125264528</v>
          </cell>
        </row>
        <row r="24">
          <cell r="F24">
            <v>20862.490383634984</v>
          </cell>
        </row>
        <row r="25">
          <cell r="F25">
            <v>20660.866539674909</v>
          </cell>
        </row>
        <row r="26">
          <cell r="F26">
            <v>20458.052610117757</v>
          </cell>
        </row>
        <row r="27">
          <cell r="F27">
            <v>20254.041570478228</v>
          </cell>
        </row>
        <row r="28">
          <cell r="F28">
            <v>20048.826354808967</v>
          </cell>
        </row>
        <row r="29">
          <cell r="F29">
            <v>19842.399855455831</v>
          </cell>
        </row>
        <row r="30">
          <cell r="F30">
            <v>19634.754922811724</v>
          </cell>
        </row>
        <row r="31">
          <cell r="F31">
            <v>19425.884365068956</v>
          </cell>
        </row>
        <row r="32">
          <cell r="F32">
            <v>19215.780947970168</v>
          </cell>
        </row>
        <row r="33">
          <cell r="F33">
            <v>19004.437394557768</v>
          </cell>
        </row>
        <row r="34">
          <cell r="F34">
            <v>18791.846384921882</v>
          </cell>
        </row>
        <row r="35">
          <cell r="F35">
            <v>18578.000555946845</v>
          </cell>
        </row>
        <row r="36">
          <cell r="F36">
            <v>18362.892501056165</v>
          </cell>
        </row>
        <row r="37">
          <cell r="F37">
            <v>18146.514769956004</v>
          </cell>
        </row>
        <row r="38">
          <cell r="F38">
            <v>17928.859868377131</v>
          </cell>
        </row>
        <row r="39">
          <cell r="F39">
            <v>17709.92025781536</v>
          </cell>
        </row>
        <row r="40">
          <cell r="F40">
            <v>17489.688355270453</v>
          </cell>
        </row>
        <row r="41">
          <cell r="F41">
            <v>17268.156532983478</v>
          </cell>
        </row>
        <row r="42">
          <cell r="F42">
            <v>17045.317118172625</v>
          </cell>
        </row>
        <row r="43">
          <cell r="F43">
            <v>16821.162392767455</v>
          </cell>
        </row>
        <row r="44">
          <cell r="F44">
            <v>16595.684593141592</v>
          </cell>
        </row>
        <row r="45">
          <cell r="F45">
            <v>16368.875909843815</v>
          </cell>
        </row>
        <row r="46">
          <cell r="F46">
            <v>16140.728487327586</v>
          </cell>
        </row>
        <row r="47">
          <cell r="F47">
            <v>15911.23442367897</v>
          </cell>
        </row>
        <row r="48">
          <cell r="F48">
            <v>15680.385770342955</v>
          </cell>
        </row>
        <row r="49">
          <cell r="F49">
            <v>15448.174531848143</v>
          </cell>
        </row>
        <row r="50">
          <cell r="F50">
            <v>15214.592665529835</v>
          </cell>
        </row>
        <row r="51">
          <cell r="F51">
            <v>14979.632081251471</v>
          </cell>
        </row>
        <row r="52">
          <cell r="F52">
            <v>14743.284641124423</v>
          </cell>
        </row>
        <row r="53">
          <cell r="F53">
            <v>14505.542159226141</v>
          </cell>
        </row>
        <row r="54">
          <cell r="F54">
            <v>14266.396401316635</v>
          </cell>
        </row>
        <row r="55">
          <cell r="F55">
            <v>14025.839084553276</v>
          </cell>
        </row>
        <row r="56">
          <cell r="F56">
            <v>13783.861877203921</v>
          </cell>
        </row>
        <row r="57">
          <cell r="F57">
            <v>13540.456398358343</v>
          </cell>
        </row>
        <row r="58">
          <cell r="F58">
            <v>13295.614217637958</v>
          </cell>
        </row>
        <row r="59">
          <cell r="F59">
            <v>13049.326854903835</v>
          </cell>
        </row>
        <row r="60">
          <cell r="F60">
            <v>12801.585779962987</v>
          </cell>
        </row>
        <row r="61">
          <cell r="F61">
            <v>12552.382412272926</v>
          </cell>
        </row>
        <row r="62">
          <cell r="F62">
            <v>12301.708120644478</v>
          </cell>
        </row>
        <row r="63">
          <cell r="F63">
            <v>12049.554222942836</v>
          </cell>
        </row>
        <row r="64">
          <cell r="F64">
            <v>11795.911985786855</v>
          </cell>
        </row>
        <row r="65">
          <cell r="F65">
            <v>11540.772624246572</v>
          </cell>
        </row>
        <row r="66">
          <cell r="F66">
            <v>11284.127301538938</v>
          </cell>
        </row>
        <row r="67">
          <cell r="F67">
            <v>11025.967128721752</v>
          </cell>
        </row>
        <row r="68">
          <cell r="F68">
            <v>10766.283164385795</v>
          </cell>
        </row>
        <row r="69">
          <cell r="F69">
            <v>10505.066414345143</v>
          </cell>
        </row>
        <row r="70">
          <cell r="F70">
            <v>10242.30783132565</v>
          </cell>
        </row>
        <row r="71">
          <cell r="F71">
            <v>9977.998314651597</v>
          </cell>
        </row>
        <row r="72">
          <cell r="F72">
            <v>9712.1287099304882</v>
          </cell>
        </row>
        <row r="73">
          <cell r="F73">
            <v>9444.6898087359841</v>
          </cell>
        </row>
        <row r="74">
          <cell r="F74">
            <v>9175.6723482889738</v>
          </cell>
        </row>
        <row r="75">
          <cell r="F75">
            <v>8905.067011136749</v>
          </cell>
        </row>
        <row r="76">
          <cell r="F76">
            <v>8632.8644248303008</v>
          </cell>
        </row>
        <row r="77">
          <cell r="F77">
            <v>8359.0551615996974</v>
          </cell>
        </row>
        <row r="78">
          <cell r="F78">
            <v>8083.6297380275573</v>
          </cell>
        </row>
        <row r="79">
          <cell r="F79">
            <v>7806.5786147205854</v>
          </cell>
        </row>
        <row r="80">
          <cell r="F80">
            <v>7527.8921959791787</v>
          </cell>
        </row>
        <row r="81">
          <cell r="F81">
            <v>7247.5608294650756</v>
          </cell>
        </row>
        <row r="82">
          <cell r="F82">
            <v>6965.5748058670461</v>
          </cell>
        </row>
        <row r="83">
          <cell r="F83">
            <v>6681.9243585646109</v>
          </cell>
        </row>
        <row r="84">
          <cell r="F84">
            <v>6396.5996632897704</v>
          </cell>
        </row>
        <row r="85">
          <cell r="F85">
            <v>6109.5908377867427</v>
          </cell>
        </row>
        <row r="86">
          <cell r="F86">
            <v>5820.8879414696876</v>
          </cell>
        </row>
        <row r="87">
          <cell r="F87">
            <v>5530.4809750784161</v>
          </cell>
        </row>
        <row r="88">
          <cell r="F88">
            <v>5238.3598803320629</v>
          </cell>
        </row>
        <row r="89">
          <cell r="F89">
            <v>4944.5145395807158</v>
          </cell>
        </row>
        <row r="90">
          <cell r="F90">
            <v>4648.9347754549926</v>
          </cell>
        </row>
        <row r="91">
          <cell r="F91">
            <v>4351.6103505135452</v>
          </cell>
        </row>
        <row r="92">
          <cell r="F92">
            <v>4052.5309668884825</v>
          </cell>
        </row>
        <row r="93">
          <cell r="F93">
            <v>3751.6862659287058</v>
          </cell>
        </row>
        <row r="94">
          <cell r="F94">
            <v>3449.0658278411338</v>
          </cell>
        </row>
        <row r="95">
          <cell r="F95">
            <v>3144.6591713298126</v>
          </cell>
        </row>
        <row r="96">
          <cell r="F96">
            <v>2838.4557532328936</v>
          </cell>
        </row>
        <row r="97">
          <cell r="F97">
            <v>2530.4449681574711</v>
          </cell>
        </row>
        <row r="98">
          <cell r="F98">
            <v>2220.6161481122622</v>
          </cell>
        </row>
        <row r="99">
          <cell r="F99">
            <v>1908.9585621381202</v>
          </cell>
        </row>
        <row r="100">
          <cell r="F100">
            <v>1595.4614159363666</v>
          </cell>
        </row>
        <row r="101">
          <cell r="F101">
            <v>1280.1138514949289</v>
          </cell>
        </row>
        <row r="102">
          <cell r="F102">
            <v>962.90494671227202</v>
          </cell>
        </row>
        <row r="103">
          <cell r="F103">
            <v>643.82371501911007</v>
          </cell>
        </row>
        <row r="104">
          <cell r="F104">
            <v>322.85910499788531</v>
          </cell>
        </row>
        <row r="105">
          <cell r="F105">
            <v>7.9580786405131221E-13</v>
          </cell>
        </row>
        <row r="106">
          <cell r="F106" t="e">
            <v>#NUM!</v>
          </cell>
        </row>
        <row r="107">
          <cell r="F107" t="e">
            <v>#NUM!</v>
          </cell>
        </row>
        <row r="108">
          <cell r="F108" t="e">
            <v>#NUM!</v>
          </cell>
        </row>
        <row r="109">
          <cell r="F109" t="e">
            <v>#NUM!</v>
          </cell>
        </row>
        <row r="110">
          <cell r="F110" t="e">
            <v>#NUM!</v>
          </cell>
        </row>
        <row r="111">
          <cell r="F111" t="e">
            <v>#NUM!</v>
          </cell>
        </row>
        <row r="112">
          <cell r="F112" t="e">
            <v>#NUM!</v>
          </cell>
        </row>
        <row r="113">
          <cell r="F113" t="e">
            <v>#NUM!</v>
          </cell>
        </row>
        <row r="114">
          <cell r="F114" t="e">
            <v>#NUM!</v>
          </cell>
        </row>
        <row r="115">
          <cell r="F115" t="e">
            <v>#NUM!</v>
          </cell>
        </row>
        <row r="116">
          <cell r="F116" t="e">
            <v>#NUM!</v>
          </cell>
        </row>
        <row r="117">
          <cell r="F117" t="e">
            <v>#NUM!</v>
          </cell>
        </row>
        <row r="118">
          <cell r="F118" t="e">
            <v>#NUM!</v>
          </cell>
        </row>
        <row r="119">
          <cell r="F119" t="e">
            <v>#NUM!</v>
          </cell>
        </row>
        <row r="120">
          <cell r="F120" t="e">
            <v>#NUM!</v>
          </cell>
        </row>
        <row r="121">
          <cell r="F121" t="e">
            <v>#NUM!</v>
          </cell>
        </row>
        <row r="122">
          <cell r="F122" t="e">
            <v>#NUM!</v>
          </cell>
        </row>
        <row r="123">
          <cell r="F123" t="e">
            <v>#NUM!</v>
          </cell>
        </row>
        <row r="124">
          <cell r="F124" t="e">
            <v>#NUM!</v>
          </cell>
        </row>
        <row r="125">
          <cell r="F125" t="e">
            <v>#NUM!</v>
          </cell>
        </row>
        <row r="126">
          <cell r="F126" t="e">
            <v>#NUM!</v>
          </cell>
        </row>
        <row r="127">
          <cell r="F127" t="e">
            <v>#NUM!</v>
          </cell>
        </row>
        <row r="128">
          <cell r="F128" t="e">
            <v>#NUM!</v>
          </cell>
        </row>
        <row r="129">
          <cell r="F129" t="e">
            <v>#NUM!</v>
          </cell>
        </row>
        <row r="130">
          <cell r="F130" t="e">
            <v>#NUM!</v>
          </cell>
        </row>
        <row r="131">
          <cell r="F131" t="e">
            <v>#NUM!</v>
          </cell>
        </row>
        <row r="132">
          <cell r="F132" t="e">
            <v>#NUM!</v>
          </cell>
        </row>
        <row r="133">
          <cell r="F133" t="e">
            <v>#NUM!</v>
          </cell>
        </row>
        <row r="134">
          <cell r="F134" t="e">
            <v>#NUM!</v>
          </cell>
        </row>
        <row r="135">
          <cell r="F135" t="e">
            <v>#NUM!</v>
          </cell>
        </row>
        <row r="136">
          <cell r="F136" t="e">
            <v>#NUM!</v>
          </cell>
        </row>
        <row r="137">
          <cell r="F137" t="e">
            <v>#NUM!</v>
          </cell>
        </row>
        <row r="138">
          <cell r="F138" t="e">
            <v>#NUM!</v>
          </cell>
        </row>
        <row r="139">
          <cell r="F139" t="e">
            <v>#NUM!</v>
          </cell>
        </row>
        <row r="140">
          <cell r="F140" t="e">
            <v>#NUM!</v>
          </cell>
        </row>
        <row r="141">
          <cell r="F141" t="e">
            <v>#NUM!</v>
          </cell>
        </row>
        <row r="142">
          <cell r="F142" t="e">
            <v>#NUM!</v>
          </cell>
        </row>
        <row r="143">
          <cell r="F143" t="e">
            <v>#NUM!</v>
          </cell>
        </row>
        <row r="144">
          <cell r="F144" t="e">
            <v>#NUM!</v>
          </cell>
        </row>
        <row r="145">
          <cell r="F145" t="e">
            <v>#NUM!</v>
          </cell>
        </row>
        <row r="146">
          <cell r="F146" t="e">
            <v>#NUM!</v>
          </cell>
        </row>
        <row r="147">
          <cell r="F147" t="e">
            <v>#NUM!</v>
          </cell>
        </row>
        <row r="148">
          <cell r="F148" t="e">
            <v>#NUM!</v>
          </cell>
        </row>
        <row r="149">
          <cell r="F149" t="e">
            <v>#NUM!</v>
          </cell>
        </row>
        <row r="150">
          <cell r="F150" t="e">
            <v>#NUM!</v>
          </cell>
        </row>
        <row r="151">
          <cell r="F151" t="e">
            <v>#NUM!</v>
          </cell>
        </row>
      </sheetData>
      <sheetData sheetId="5">
        <row r="3">
          <cell r="F3" t="str">
            <v>Purchased Balance</v>
          </cell>
        </row>
      </sheetData>
      <sheetData sheetId="6">
        <row r="2">
          <cell r="F2" t="str">
            <v>Break Even Bal</v>
          </cell>
        </row>
        <row r="3">
          <cell r="F3">
            <v>28972.19</v>
          </cell>
        </row>
        <row r="4">
          <cell r="F4">
            <v>28864.716642760901</v>
          </cell>
        </row>
        <row r="5">
          <cell r="F5">
            <v>28756.43723534251</v>
          </cell>
        </row>
        <row r="6">
          <cell r="F6">
            <v>28647.345732368482</v>
          </cell>
        </row>
        <row r="7">
          <cell r="F7">
            <v>28537.436043122147</v>
          </cell>
        </row>
        <row r="8">
          <cell r="F8">
            <v>28426.702031206463</v>
          </cell>
        </row>
        <row r="9">
          <cell r="F9">
            <v>28315.137514201415</v>
          </cell>
        </row>
        <row r="10">
          <cell r="F10">
            <v>28202.736263318828</v>
          </cell>
        </row>
        <row r="11">
          <cell r="F11">
            <v>28089.49200305462</v>
          </cell>
        </row>
        <row r="12">
          <cell r="F12">
            <v>27975.398410838432</v>
          </cell>
        </row>
        <row r="13">
          <cell r="F13">
            <v>27860.449116680622</v>
          </cell>
        </row>
        <row r="14">
          <cell r="F14">
            <v>27744.637702816628</v>
          </cell>
        </row>
        <row r="15">
          <cell r="F15">
            <v>27627.957703348653</v>
          </cell>
        </row>
        <row r="16">
          <cell r="F16">
            <v>27510.402603884671</v>
          </cell>
        </row>
        <row r="17">
          <cell r="F17">
            <v>27391.965841174708</v>
          </cell>
        </row>
        <row r="18">
          <cell r="F18">
            <v>27272.640802744419</v>
          </cell>
        </row>
        <row r="19">
          <cell r="F19">
            <v>27152.420826525904</v>
          </cell>
        </row>
        <row r="20">
          <cell r="F20">
            <v>27031.299200485751</v>
          </cell>
        </row>
        <row r="21">
          <cell r="F21">
            <v>26909.269162250297</v>
          </cell>
        </row>
        <row r="22">
          <cell r="F22">
            <v>26786.323898728075</v>
          </cell>
        </row>
        <row r="23">
          <cell r="F23">
            <v>26662.456545729437</v>
          </cell>
        </row>
        <row r="24">
          <cell r="F24">
            <v>26537.660187583311</v>
          </cell>
        </row>
        <row r="25">
          <cell r="F25">
            <v>26411.927856751088</v>
          </cell>
        </row>
        <row r="26">
          <cell r="F26">
            <v>26285.252533437622</v>
          </cell>
        </row>
        <row r="27">
          <cell r="F27">
            <v>26157.627145199305</v>
          </cell>
        </row>
        <row r="28">
          <cell r="F28">
            <v>26029.044566549201</v>
          </cell>
        </row>
        <row r="29">
          <cell r="F29">
            <v>25899.49761855922</v>
          </cell>
        </row>
        <row r="30">
          <cell r="F30">
            <v>25768.979068459317</v>
          </cell>
        </row>
        <row r="31">
          <cell r="F31">
            <v>25637.481629233665</v>
          </cell>
        </row>
        <row r="32">
          <cell r="F32">
            <v>25504.997959213819</v>
          </cell>
        </row>
        <row r="33">
          <cell r="F33">
            <v>25371.520661668823</v>
          </cell>
        </row>
        <row r="34">
          <cell r="F34">
            <v>25237.042284392242</v>
          </cell>
        </row>
        <row r="35">
          <cell r="F35">
            <v>25101.555319286086</v>
          </cell>
        </row>
        <row r="36">
          <cell r="F36">
            <v>24965.052201941635</v>
          </cell>
        </row>
        <row r="37">
          <cell r="F37">
            <v>24827.525311217098</v>
          </cell>
        </row>
        <row r="38">
          <cell r="F38">
            <v>24688.966968812128</v>
          </cell>
        </row>
        <row r="39">
          <cell r="F39">
            <v>24549.36943883912</v>
          </cell>
        </row>
        <row r="40">
          <cell r="F40">
            <v>24408.724927391315</v>
          </cell>
        </row>
        <row r="41">
          <cell r="F41">
            <v>24267.02558210765</v>
          </cell>
        </row>
        <row r="42">
          <cell r="F42">
            <v>24124.26349173436</v>
          </cell>
        </row>
        <row r="43">
          <cell r="F43">
            <v>23980.43068568327</v>
          </cell>
        </row>
        <row r="44">
          <cell r="F44">
            <v>23835.519133586797</v>
          </cell>
        </row>
        <row r="45">
          <cell r="F45">
            <v>23689.5207448496</v>
          </cell>
        </row>
        <row r="46">
          <cell r="F46">
            <v>23542.427368196873</v>
          </cell>
        </row>
        <row r="47">
          <cell r="F47">
            <v>23394.230791219252</v>
          </cell>
        </row>
        <row r="48">
          <cell r="F48">
            <v>23244.922739914298</v>
          </cell>
        </row>
        <row r="49">
          <cell r="F49">
            <v>23094.494878224556</v>
          </cell>
        </row>
        <row r="50">
          <cell r="F50">
            <v>22942.93880757214</v>
          </cell>
        </row>
        <row r="51">
          <cell r="F51">
            <v>22790.246066389835</v>
          </cell>
        </row>
        <row r="52">
          <cell r="F52">
            <v>22636.408129648662</v>
          </cell>
        </row>
        <row r="53">
          <cell r="F53">
            <v>22481.416408381931</v>
          </cell>
        </row>
        <row r="54">
          <cell r="F54">
            <v>22325.262249205698</v>
          </cell>
        </row>
        <row r="55">
          <cell r="F55">
            <v>22167.936933835641</v>
          </cell>
        </row>
        <row r="56">
          <cell r="F56">
            <v>22009.431678600311</v>
          </cell>
        </row>
        <row r="57">
          <cell r="F57">
            <v>21849.737633950714</v>
          </cell>
        </row>
        <row r="58">
          <cell r="F58">
            <v>21688.845883966245</v>
          </cell>
        </row>
        <row r="59">
          <cell r="F59">
            <v>21526.747445856894</v>
          </cell>
        </row>
        <row r="60">
          <cell r="F60">
            <v>21363.433269461722</v>
          </cell>
        </row>
        <row r="61">
          <cell r="F61">
            <v>21198.894236743588</v>
          </cell>
        </row>
        <row r="62">
          <cell r="F62">
            <v>21033.121161280069</v>
          </cell>
        </row>
        <row r="63">
          <cell r="F63">
            <v>20866.10478775057</v>
          </cell>
        </row>
        <row r="64">
          <cell r="F64">
            <v>20697.835791419602</v>
          </cell>
        </row>
        <row r="65">
          <cell r="F65">
            <v>20528.304777616151</v>
          </cell>
        </row>
        <row r="66">
          <cell r="F66">
            <v>20357.502281209174</v>
          </cell>
        </row>
        <row r="67">
          <cell r="F67">
            <v>20185.418766079143</v>
          </cell>
        </row>
        <row r="68">
          <cell r="F68">
            <v>20012.04462458564</v>
          </cell>
        </row>
        <row r="69">
          <cell r="F69">
            <v>19837.370177030934</v>
          </cell>
        </row>
        <row r="70">
          <cell r="F70">
            <v>19661.385671119569</v>
          </cell>
        </row>
        <row r="71">
          <cell r="F71">
            <v>19484.08128141387</v>
          </cell>
        </row>
        <row r="72">
          <cell r="F72">
            <v>19305.447108785374</v>
          </cell>
        </row>
        <row r="73">
          <cell r="F73">
            <v>19125.473179862165</v>
          </cell>
        </row>
        <row r="74">
          <cell r="F74">
            <v>18944.149446472034</v>
          </cell>
        </row>
        <row r="75">
          <cell r="F75">
            <v>18761.465785081476</v>
          </cell>
        </row>
        <row r="76">
          <cell r="F76">
            <v>18577.41199623049</v>
          </cell>
        </row>
        <row r="77">
          <cell r="F77">
            <v>18391.97780396312</v>
          </cell>
        </row>
        <row r="78">
          <cell r="F78">
            <v>18205.152855253746</v>
          </cell>
        </row>
        <row r="79">
          <cell r="F79">
            <v>18016.926719429051</v>
          </cell>
        </row>
        <row r="80">
          <cell r="F80">
            <v>17827.28888758567</v>
          </cell>
        </row>
        <row r="81">
          <cell r="F81">
            <v>17636.228772003466</v>
          </cell>
        </row>
        <row r="82">
          <cell r="F82">
            <v>17443.735705554394</v>
          </cell>
        </row>
        <row r="83">
          <cell r="F83">
            <v>17249.798941106954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opLeftCell="A10" zoomScale="90" workbookViewId="0">
      <selection activeCell="C14" sqref="C14"/>
    </sheetView>
  </sheetViews>
  <sheetFormatPr defaultColWidth="9.140625" defaultRowHeight="23.25" x14ac:dyDescent="0.35"/>
  <cols>
    <col min="1" max="1" width="5.42578125" style="46" customWidth="1"/>
    <col min="2" max="2" width="23.7109375" customWidth="1"/>
    <col min="3" max="3" width="24.7109375" customWidth="1"/>
    <col min="4" max="4" width="24.42578125" bestFit="1" customWidth="1"/>
    <col min="5" max="5" width="10.28515625" customWidth="1"/>
    <col min="6" max="6" width="21.7109375" customWidth="1"/>
    <col min="7" max="7" width="25" customWidth="1"/>
    <col min="8" max="8" width="23.5703125" style="14" customWidth="1"/>
    <col min="9" max="9" width="22.85546875" style="14" customWidth="1"/>
  </cols>
  <sheetData>
    <row r="1" spans="1:10" ht="23.25" customHeight="1" x14ac:dyDescent="0.35">
      <c r="A1" s="18"/>
      <c r="B1" s="18"/>
      <c r="C1" s="47"/>
      <c r="D1" s="48"/>
      <c r="E1" s="49"/>
      <c r="F1" s="13"/>
      <c r="G1" s="18"/>
      <c r="H1" s="18"/>
      <c r="I1" s="18"/>
      <c r="J1" s="18"/>
    </row>
    <row r="2" spans="1:10" ht="16.899999999999999" customHeight="1" x14ac:dyDescent="0.35">
      <c r="A2" s="18"/>
      <c r="B2" s="18"/>
      <c r="C2" s="47"/>
      <c r="D2" s="48"/>
      <c r="E2" s="18"/>
      <c r="F2" s="13"/>
      <c r="G2" s="18"/>
      <c r="H2" s="18"/>
      <c r="I2" s="18"/>
      <c r="J2" s="18"/>
    </row>
    <row r="3" spans="1:10" ht="30.6" customHeight="1" x14ac:dyDescent="0.4">
      <c r="A3" s="18"/>
      <c r="B3" s="121" t="s">
        <v>0</v>
      </c>
      <c r="C3" s="122"/>
      <c r="D3" s="123"/>
      <c r="E3" s="50"/>
      <c r="F3" s="124" t="s">
        <v>1</v>
      </c>
      <c r="G3" s="124"/>
      <c r="H3" s="124"/>
      <c r="I3" s="124"/>
      <c r="J3" s="18"/>
    </row>
    <row r="4" spans="1:10" ht="30.6" customHeight="1" x14ac:dyDescent="0.4">
      <c r="A4" s="18"/>
      <c r="B4" s="51"/>
      <c r="C4" s="52" t="s">
        <v>2</v>
      </c>
      <c r="D4" s="53" t="s">
        <v>3</v>
      </c>
      <c r="E4" s="22"/>
      <c r="F4" s="54" t="s">
        <v>4</v>
      </c>
      <c r="G4" s="54" t="s">
        <v>5</v>
      </c>
      <c r="H4" s="54" t="s">
        <v>6</v>
      </c>
      <c r="I4" s="54" t="s">
        <v>7</v>
      </c>
      <c r="J4" s="18"/>
    </row>
    <row r="5" spans="1:10" ht="22.9" customHeight="1" x14ac:dyDescent="0.35">
      <c r="A5" s="18"/>
      <c r="B5" s="55" t="s">
        <v>8</v>
      </c>
      <c r="C5" s="56">
        <v>45000</v>
      </c>
      <c r="D5" s="57">
        <f>C5</f>
        <v>45000</v>
      </c>
      <c r="E5" s="18"/>
      <c r="F5" s="58" t="s">
        <v>9</v>
      </c>
      <c r="G5" s="59">
        <f>C8</f>
        <v>0.09</v>
      </c>
      <c r="H5" s="59">
        <f>C8</f>
        <v>0.09</v>
      </c>
      <c r="I5" s="59">
        <f>C8</f>
        <v>0.09</v>
      </c>
      <c r="J5" s="18"/>
    </row>
    <row r="6" spans="1:10" ht="22.9" customHeight="1" x14ac:dyDescent="0.35">
      <c r="A6" s="18"/>
      <c r="B6" s="55" t="s">
        <v>10</v>
      </c>
      <c r="C6" s="60">
        <v>34507.69</v>
      </c>
      <c r="D6" s="61">
        <f>C6</f>
        <v>34507.69</v>
      </c>
      <c r="E6" s="18"/>
      <c r="F6" s="58" t="s">
        <v>11</v>
      </c>
      <c r="G6" s="62">
        <f>C9</f>
        <v>158</v>
      </c>
      <c r="H6" s="62">
        <f>D12</f>
        <v>139</v>
      </c>
      <c r="I6" s="62">
        <f>D9</f>
        <v>158</v>
      </c>
      <c r="J6" s="18"/>
    </row>
    <row r="7" spans="1:10" ht="22.9" customHeight="1" x14ac:dyDescent="0.35">
      <c r="A7" s="18"/>
      <c r="B7" s="55" t="s">
        <v>12</v>
      </c>
      <c r="C7" s="60">
        <v>32380.14</v>
      </c>
      <c r="D7" s="61">
        <f>C7</f>
        <v>32380.14</v>
      </c>
      <c r="E7" s="18"/>
      <c r="F7" s="58" t="s">
        <v>13</v>
      </c>
      <c r="G7" s="63">
        <f>D10</f>
        <v>350.48553539572225</v>
      </c>
      <c r="H7" s="63">
        <f>D10</f>
        <v>350.48553539572225</v>
      </c>
      <c r="I7" s="66">
        <f>PMT(I5/12,I6,-I8,0)</f>
        <v>350.48553539572225</v>
      </c>
      <c r="J7" s="18"/>
    </row>
    <row r="8" spans="1:10" ht="22.9" customHeight="1" x14ac:dyDescent="0.35">
      <c r="A8" s="18"/>
      <c r="B8" s="55" t="s">
        <v>14</v>
      </c>
      <c r="C8" s="64">
        <v>0.09</v>
      </c>
      <c r="D8" s="65">
        <f>C8</f>
        <v>0.09</v>
      </c>
      <c r="E8" s="18"/>
      <c r="F8" s="58" t="s">
        <v>6</v>
      </c>
      <c r="G8" s="63">
        <f>D13</f>
        <v>30149.172506595565</v>
      </c>
      <c r="H8" s="66">
        <f>PV(H5/12,C12,-C10)</f>
        <v>30149.172506595565</v>
      </c>
      <c r="I8" s="88">
        <f>C7</f>
        <v>32380.14</v>
      </c>
      <c r="J8" s="18"/>
    </row>
    <row r="9" spans="1:10" ht="22.9" customHeight="1" x14ac:dyDescent="0.35">
      <c r="A9" s="18"/>
      <c r="B9" s="55" t="s">
        <v>15</v>
      </c>
      <c r="C9" s="67">
        <v>158</v>
      </c>
      <c r="D9" s="68">
        <f>C9</f>
        <v>158</v>
      </c>
      <c r="E9" s="18"/>
      <c r="F9" s="58" t="s">
        <v>5</v>
      </c>
      <c r="G9" s="69">
        <f>FV(G5/12,G6,C10,-C7,I10)</f>
        <v>146.06567802664358</v>
      </c>
      <c r="H9" s="70">
        <f>C14</f>
        <v>0</v>
      </c>
      <c r="I9" s="70">
        <f>C14</f>
        <v>0</v>
      </c>
      <c r="J9" s="18"/>
    </row>
    <row r="10" spans="1:10" ht="22.9" customHeight="1" x14ac:dyDescent="0.35">
      <c r="A10" s="18"/>
      <c r="B10" s="55" t="s">
        <v>16</v>
      </c>
      <c r="C10" s="71">
        <v>350</v>
      </c>
      <c r="D10" s="72">
        <f>I7</f>
        <v>350.48553539572225</v>
      </c>
      <c r="E10" s="18"/>
      <c r="F10" s="45"/>
      <c r="G10" s="73"/>
      <c r="H10" s="74"/>
      <c r="I10" s="89">
        <v>0</v>
      </c>
      <c r="J10" s="18"/>
    </row>
    <row r="11" spans="1:10" ht="22.9" customHeight="1" x14ac:dyDescent="0.35">
      <c r="A11" s="18"/>
      <c r="B11" s="55" t="s">
        <v>17</v>
      </c>
      <c r="C11" s="67">
        <v>19</v>
      </c>
      <c r="D11" s="68">
        <f>C11</f>
        <v>19</v>
      </c>
      <c r="E11" s="18"/>
      <c r="F11" s="45"/>
      <c r="G11" s="73"/>
      <c r="H11" s="75"/>
      <c r="I11" s="18"/>
      <c r="J11" s="18"/>
    </row>
    <row r="12" spans="1:10" ht="22.9" customHeight="1" x14ac:dyDescent="0.35">
      <c r="A12" s="18"/>
      <c r="B12" s="76" t="s">
        <v>18</v>
      </c>
      <c r="C12" s="67">
        <v>139</v>
      </c>
      <c r="D12" s="68">
        <f>D9-C11</f>
        <v>139</v>
      </c>
      <c r="E12" s="18"/>
      <c r="F12" s="77" t="s">
        <v>19</v>
      </c>
      <c r="G12" s="78" t="s">
        <v>20</v>
      </c>
      <c r="H12" s="13"/>
      <c r="I12" s="18"/>
      <c r="J12" s="18"/>
    </row>
    <row r="13" spans="1:10" ht="22.9" customHeight="1" x14ac:dyDescent="0.35">
      <c r="A13" s="18"/>
      <c r="B13" s="79" t="s">
        <v>21</v>
      </c>
      <c r="C13" s="71">
        <v>30191</v>
      </c>
      <c r="D13" s="80">
        <f>H8</f>
        <v>30149.172506595565</v>
      </c>
      <c r="E13" s="18"/>
      <c r="F13" s="81">
        <f>F14/C6</f>
        <v>6.1654373271580992E-2</v>
      </c>
      <c r="G13" s="82">
        <f>D13/D5</f>
        <v>0.66998161125767919</v>
      </c>
      <c r="H13" s="13"/>
      <c r="I13" s="18"/>
      <c r="J13" s="18"/>
    </row>
    <row r="14" spans="1:10" ht="22.9" customHeight="1" x14ac:dyDescent="0.35">
      <c r="A14" s="18"/>
      <c r="B14" s="79" t="s">
        <v>22</v>
      </c>
      <c r="C14" s="83">
        <v>0</v>
      </c>
      <c r="D14" s="84">
        <f>G9</f>
        <v>146.06567802664358</v>
      </c>
      <c r="E14" s="18"/>
      <c r="F14" s="85">
        <f>C6-C7</f>
        <v>2127.5500000000029</v>
      </c>
      <c r="G14" s="86"/>
      <c r="H14" s="48"/>
      <c r="I14" s="18"/>
      <c r="J14" s="18"/>
    </row>
    <row r="15" spans="1:10" ht="52.15" customHeight="1" x14ac:dyDescent="0.35">
      <c r="A15" s="18"/>
      <c r="B15" s="18"/>
      <c r="C15" s="87"/>
      <c r="D15" s="48"/>
      <c r="E15" s="18"/>
      <c r="F15" s="13"/>
      <c r="G15" s="18"/>
      <c r="H15" s="18"/>
      <c r="I15" s="18"/>
      <c r="J15" s="18"/>
    </row>
    <row r="16" spans="1:10" ht="22.9" customHeight="1" x14ac:dyDescent="0.35">
      <c r="A16" s="18"/>
      <c r="B16" s="13"/>
      <c r="C16" s="13"/>
      <c r="D16" s="13"/>
      <c r="E16" s="18"/>
      <c r="F16" s="13"/>
      <c r="G16" s="18"/>
      <c r="H16" s="18"/>
      <c r="I16" s="18"/>
      <c r="J16" s="18"/>
    </row>
    <row r="18" spans="11:11" x14ac:dyDescent="0.35">
      <c r="K18" s="90"/>
    </row>
  </sheetData>
  <sheetProtection sheet="1" formatColumns="0" formatRows="0" selectLockedCells="1"/>
  <mergeCells count="2">
    <mergeCell ref="B3:D3"/>
    <mergeCell ref="F3:I3"/>
  </mergeCells>
  <pageMargins left="0.74791666666666667" right="0.74791666666666667" top="0.98402777777777772" bottom="0.98402777777777772" header="0.51111111111111107" footer="0.51111111111111107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topLeftCell="A8" zoomScaleNormal="100" workbookViewId="0">
      <selection activeCell="D6" sqref="D6"/>
    </sheetView>
  </sheetViews>
  <sheetFormatPr defaultColWidth="9.140625" defaultRowHeight="12.75" x14ac:dyDescent="0.2"/>
  <cols>
    <col min="2" max="2" width="21.28515625" customWidth="1"/>
    <col min="3" max="3" width="5.28515625" customWidth="1"/>
    <col min="4" max="4" width="22.28515625" customWidth="1"/>
    <col min="5" max="5" width="16.85546875" customWidth="1"/>
    <col min="6" max="6" width="16.140625" customWidth="1"/>
    <col min="7" max="7" width="17.85546875" customWidth="1"/>
    <col min="8" max="8" width="11" customWidth="1"/>
    <col min="9" max="9" width="18.140625" customWidth="1"/>
    <col min="10" max="10" width="16.5703125" customWidth="1"/>
    <col min="11" max="11" width="13.5703125" customWidth="1"/>
  </cols>
  <sheetData>
    <row r="1" spans="1:13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30" x14ac:dyDescent="0.4">
      <c r="A2" s="13"/>
      <c r="B2" s="152" t="s">
        <v>25</v>
      </c>
      <c r="C2" s="153"/>
      <c r="D2" s="154"/>
      <c r="E2" s="22"/>
      <c r="F2" s="13"/>
      <c r="G2" s="13"/>
      <c r="H2" s="13"/>
      <c r="I2" s="13"/>
      <c r="J2" s="13"/>
      <c r="K2" s="13"/>
      <c r="L2" s="13"/>
      <c r="M2" s="13"/>
    </row>
    <row r="3" spans="1:13" ht="23.25" x14ac:dyDescent="0.3">
      <c r="A3" s="13"/>
      <c r="B3" s="155" t="s">
        <v>26</v>
      </c>
      <c r="C3" s="156"/>
      <c r="D3" s="23">
        <v>0.75</v>
      </c>
      <c r="E3" s="24"/>
      <c r="F3" s="13"/>
      <c r="G3" s="13"/>
      <c r="H3" s="13"/>
      <c r="I3" s="13"/>
      <c r="J3" s="13"/>
      <c r="K3" s="13"/>
      <c r="L3" s="13"/>
      <c r="M3" s="13"/>
    </row>
    <row r="4" spans="1:13" ht="23.25" x14ac:dyDescent="0.3">
      <c r="A4" s="13"/>
      <c r="B4" s="157" t="s">
        <v>27</v>
      </c>
      <c r="C4" s="158"/>
      <c r="D4" s="25">
        <f>Investing!D3*'Data Input'!C5</f>
        <v>33750</v>
      </c>
      <c r="E4" s="26"/>
      <c r="F4" s="13"/>
      <c r="G4" s="13"/>
      <c r="H4" s="13"/>
      <c r="I4" s="13"/>
      <c r="J4" s="13"/>
      <c r="K4" s="13"/>
      <c r="L4" s="13"/>
      <c r="M4" s="13"/>
    </row>
    <row r="5" spans="1:13" ht="23.25" x14ac:dyDescent="0.3">
      <c r="A5" s="13"/>
      <c r="B5" s="157" t="s">
        <v>28</v>
      </c>
      <c r="C5" s="158"/>
      <c r="D5" s="27">
        <v>0.13</v>
      </c>
      <c r="E5" s="28"/>
      <c r="F5" s="13"/>
      <c r="G5" s="13"/>
      <c r="H5" s="13"/>
      <c r="I5" s="13"/>
      <c r="J5" s="13"/>
      <c r="K5" s="13"/>
      <c r="L5" s="13"/>
      <c r="M5" s="13"/>
    </row>
    <row r="6" spans="1:13" ht="23.25" x14ac:dyDescent="0.3">
      <c r="A6" s="13"/>
      <c r="B6" s="159" t="s">
        <v>29</v>
      </c>
      <c r="C6" s="160"/>
      <c r="D6" s="29">
        <v>0.08</v>
      </c>
      <c r="E6" s="28"/>
      <c r="F6" s="13"/>
      <c r="G6" s="13"/>
      <c r="H6" s="13"/>
      <c r="I6" s="13"/>
      <c r="J6" s="13"/>
      <c r="K6" s="13"/>
      <c r="L6" s="13"/>
      <c r="M6" s="13"/>
    </row>
    <row r="7" spans="1:13" ht="9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ht="7.15" customHeight="1" thickBot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 ht="31.5" thickTop="1" thickBot="1" x14ac:dyDescent="0.45">
      <c r="A9" s="13"/>
      <c r="B9" s="171" t="s">
        <v>30</v>
      </c>
      <c r="C9" s="172"/>
      <c r="D9" s="172"/>
      <c r="E9" s="172"/>
      <c r="F9" s="172"/>
      <c r="G9" s="172"/>
      <c r="H9" s="173"/>
      <c r="I9" s="91"/>
      <c r="J9" s="92"/>
      <c r="K9" s="13"/>
      <c r="L9" s="13"/>
      <c r="M9" s="13"/>
    </row>
    <row r="10" spans="1:13" ht="24" customHeight="1" thickTop="1" thickBot="1" x14ac:dyDescent="0.35">
      <c r="A10" s="13"/>
      <c r="B10" s="161" t="s">
        <v>23</v>
      </c>
      <c r="C10" s="162"/>
      <c r="D10" s="30" t="s">
        <v>31</v>
      </c>
      <c r="E10" s="98" t="s">
        <v>32</v>
      </c>
      <c r="F10" s="99" t="s">
        <v>56</v>
      </c>
      <c r="G10" s="163" t="s">
        <v>55</v>
      </c>
      <c r="H10" s="163"/>
      <c r="I10" s="93"/>
      <c r="J10" s="94"/>
      <c r="K10" s="13"/>
      <c r="L10" s="13"/>
      <c r="M10" s="13"/>
    </row>
    <row r="11" spans="1:13" ht="36" customHeight="1" thickTop="1" thickBot="1" x14ac:dyDescent="0.25">
      <c r="A11" s="13"/>
      <c r="B11" s="164">
        <f>-PV(D5/12,C13,'Data Input'!C10,'Data Input'!C14)</f>
        <v>25082.526495860511</v>
      </c>
      <c r="C11" s="165"/>
      <c r="D11" s="101">
        <f>D5</f>
        <v>0.13</v>
      </c>
      <c r="E11" s="97">
        <f>B11/'Data Input'!C5</f>
        <v>0.55738947768578917</v>
      </c>
      <c r="F11" s="100">
        <f>B11/'Data Input'!C13</f>
        <v>0.83079482282337491</v>
      </c>
      <c r="G11" s="166">
        <f>'Data Input'!C12*'Data Input'!C10+'Data Input'!C14</f>
        <v>48650</v>
      </c>
      <c r="H11" s="167"/>
      <c r="I11" s="95"/>
      <c r="J11" s="96"/>
      <c r="K11" s="13"/>
      <c r="L11" s="13"/>
      <c r="M11" s="13"/>
    </row>
    <row r="12" spans="1:13" ht="17.45" customHeight="1" thickTop="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x14ac:dyDescent="0.2">
      <c r="A13" s="13"/>
      <c r="B13" s="31" t="s">
        <v>33</v>
      </c>
      <c r="C13" s="32">
        <f>'Data Input'!C12</f>
        <v>139</v>
      </c>
      <c r="D13" s="33"/>
      <c r="E13" s="33"/>
      <c r="F13" s="34"/>
      <c r="G13" s="34"/>
      <c r="H13" s="34"/>
      <c r="I13" s="34"/>
      <c r="J13" s="34"/>
      <c r="K13" s="34"/>
      <c r="L13" s="13"/>
      <c r="M13" s="13"/>
    </row>
    <row r="14" spans="1:13" ht="30" x14ac:dyDescent="0.4">
      <c r="A14" s="13"/>
      <c r="B14" s="168" t="s">
        <v>34</v>
      </c>
      <c r="C14" s="169"/>
      <c r="D14" s="169"/>
      <c r="E14" s="169"/>
      <c r="F14" s="169"/>
      <c r="G14" s="169"/>
      <c r="H14" s="169"/>
      <c r="I14" s="169"/>
      <c r="J14" s="169"/>
      <c r="K14" s="170"/>
      <c r="L14" s="13"/>
      <c r="M14" s="13"/>
    </row>
    <row r="15" spans="1:13" ht="48" customHeight="1" x14ac:dyDescent="0.3">
      <c r="A15" s="13"/>
      <c r="B15" s="146" t="s">
        <v>35</v>
      </c>
      <c r="C15" s="147"/>
      <c r="D15" s="35" t="s">
        <v>36</v>
      </c>
      <c r="E15" s="148" t="s">
        <v>37</v>
      </c>
      <c r="F15" s="148"/>
      <c r="G15" s="36" t="s">
        <v>32</v>
      </c>
      <c r="H15" s="149" t="s">
        <v>23</v>
      </c>
      <c r="I15" s="150"/>
      <c r="J15" s="151" t="s">
        <v>24</v>
      </c>
      <c r="K15" s="151"/>
      <c r="L15" s="13"/>
      <c r="M15" s="13"/>
    </row>
    <row r="16" spans="1:13" ht="33" customHeight="1" x14ac:dyDescent="0.35">
      <c r="A16" s="13"/>
      <c r="B16" s="132">
        <v>80</v>
      </c>
      <c r="C16" s="133"/>
      <c r="D16" s="37">
        <v>0</v>
      </c>
      <c r="E16" s="134">
        <f>D16*'Data Input'!C14</f>
        <v>0</v>
      </c>
      <c r="F16" s="135"/>
      <c r="G16" s="38">
        <f>H16/'Data Input'!C5</f>
        <v>0.48103363775453045</v>
      </c>
      <c r="H16" s="136">
        <f>-PV(D6/12,B16,'Data Input'!C10,E16)</f>
        <v>21646.51369895387</v>
      </c>
      <c r="I16" s="136"/>
      <c r="J16" s="137">
        <f>PV('Data Input'!C8/12,'Data Input'!C12-B16,-'Data Input'!C10,-'Data Input'!C14)-E16</f>
        <v>16637.135837829963</v>
      </c>
      <c r="K16" s="138"/>
      <c r="L16" s="43"/>
      <c r="M16" s="44"/>
    </row>
    <row r="17" spans="1:13" ht="27.95" customHeight="1" x14ac:dyDescent="0.35">
      <c r="A17" s="13"/>
      <c r="B17" s="139">
        <v>90</v>
      </c>
      <c r="C17" s="140"/>
      <c r="D17" s="39">
        <v>0</v>
      </c>
      <c r="E17" s="141">
        <f>D17*'Data Input'!C14</f>
        <v>0</v>
      </c>
      <c r="F17" s="142"/>
      <c r="G17" s="40">
        <f>H17/'Data Input'!C5</f>
        <v>0.52511025704447789</v>
      </c>
      <c r="H17" s="143">
        <f>-PV(D6/12,B17,'Data Input'!C10,E17)</f>
        <v>23629.961567001505</v>
      </c>
      <c r="I17" s="143"/>
      <c r="J17" s="144">
        <f>PV('Data Input'!C8/12,'Data Input'!C12-B17,-'Data Input'!C10,-'Data Input'!C14)-E17</f>
        <v>14307.368396836742</v>
      </c>
      <c r="K17" s="145"/>
      <c r="L17" s="13"/>
      <c r="M17" s="13"/>
    </row>
    <row r="18" spans="1:13" ht="27.95" customHeight="1" x14ac:dyDescent="0.35">
      <c r="A18" s="13"/>
      <c r="B18" s="125">
        <v>100</v>
      </c>
      <c r="C18" s="126"/>
      <c r="D18" s="37">
        <v>0</v>
      </c>
      <c r="E18" s="127">
        <f>D18*'Data Input'!C14</f>
        <v>0</v>
      </c>
      <c r="F18" s="128"/>
      <c r="G18" s="41">
        <f>H18/'Data Input'!C5</f>
        <v>0.56635336586146356</v>
      </c>
      <c r="H18" s="129">
        <f>-PV(D6/12,B18,'Data Input'!C10,E18)</f>
        <v>25485.901463765862</v>
      </c>
      <c r="I18" s="129"/>
      <c r="J18" s="130">
        <f>PV('Data Input'!C8/12,'Data Input'!C12-B18,-'Data Input'!C10,-'Data Input'!C14)-E18</f>
        <v>11796.851667416426</v>
      </c>
      <c r="K18" s="131"/>
      <c r="L18" s="13"/>
      <c r="M18" s="13"/>
    </row>
    <row r="19" spans="1:13" x14ac:dyDescent="0.2">
      <c r="A19" s="13"/>
      <c r="B19" s="13"/>
      <c r="C19" s="13"/>
      <c r="D19" s="42"/>
      <c r="E19" s="13"/>
      <c r="F19" s="13"/>
      <c r="G19" s="13"/>
      <c r="H19" s="13"/>
      <c r="I19" s="13"/>
      <c r="J19" s="34"/>
      <c r="K19" s="34"/>
      <c r="L19" s="13"/>
      <c r="M19" s="13"/>
    </row>
    <row r="20" spans="1:13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2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</sheetData>
  <mergeCells count="27">
    <mergeCell ref="B15:C15"/>
    <mergeCell ref="E15:F15"/>
    <mergeCell ref="H15:I15"/>
    <mergeCell ref="J15:K15"/>
    <mergeCell ref="B2:D2"/>
    <mergeCell ref="B3:C3"/>
    <mergeCell ref="B4:C4"/>
    <mergeCell ref="B5:C5"/>
    <mergeCell ref="B6:C6"/>
    <mergeCell ref="B10:C10"/>
    <mergeCell ref="G10:H10"/>
    <mergeCell ref="B11:C11"/>
    <mergeCell ref="G11:H11"/>
    <mergeCell ref="B14:K14"/>
    <mergeCell ref="B9:H9"/>
    <mergeCell ref="B18:C18"/>
    <mergeCell ref="E18:F18"/>
    <mergeCell ref="H18:I18"/>
    <mergeCell ref="J18:K18"/>
    <mergeCell ref="B16:C16"/>
    <mergeCell ref="E16:F16"/>
    <mergeCell ref="H16:I16"/>
    <mergeCell ref="J16:K16"/>
    <mergeCell ref="B17:C17"/>
    <mergeCell ref="E17:F17"/>
    <mergeCell ref="H17:I17"/>
    <mergeCell ref="J17:K17"/>
  </mergeCells>
  <conditionalFormatting sqref="E11 G16:G18">
    <cfRule type="cellIs" dxfId="1" priority="1" stopIfTrue="1" operator="greaterThan">
      <formula>$D$3</formula>
    </cfRule>
  </conditionalFormatting>
  <conditionalFormatting sqref="B16:C18">
    <cfRule type="cellIs" dxfId="0" priority="2" stopIfTrue="1" operator="greaterThan">
      <formula>$C$13</formula>
    </cfRule>
  </conditionalFormatting>
  <pageMargins left="0.69930555555555551" right="0.69930555555555551" top="0.75" bottom="0.75" header="0.3" footer="0.3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opLeftCell="A10" workbookViewId="0">
      <selection activeCell="C20" sqref="C20"/>
    </sheetView>
  </sheetViews>
  <sheetFormatPr defaultColWidth="9.140625" defaultRowHeight="12.75" x14ac:dyDescent="0.2"/>
  <cols>
    <col min="2" max="2" width="24.7109375" customWidth="1"/>
    <col min="3" max="3" width="25.5703125" customWidth="1"/>
    <col min="4" max="4" width="9.28515625" customWidth="1"/>
    <col min="6" max="6" width="11" customWidth="1"/>
    <col min="7" max="7" width="9.7109375" customWidth="1"/>
    <col min="9" max="9" width="9.7109375" customWidth="1"/>
    <col min="10" max="10" width="12.28515625" customWidth="1"/>
    <col min="11" max="11" width="5.28515625" customWidth="1"/>
    <col min="14" max="21" width="9.140625" style="102"/>
  </cols>
  <sheetData>
    <row r="1" spans="1:21" ht="9.6" customHeigh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21" s="15" customFormat="1" ht="33" x14ac:dyDescent="0.45">
      <c r="A2" s="17"/>
      <c r="B2" s="176" t="s">
        <v>38</v>
      </c>
      <c r="C2" s="176"/>
      <c r="D2" s="17"/>
      <c r="E2" s="18"/>
      <c r="F2" s="17"/>
      <c r="G2" s="17"/>
      <c r="H2" s="17"/>
      <c r="I2" s="17"/>
      <c r="J2" s="17"/>
      <c r="K2" s="17"/>
      <c r="L2" s="17"/>
      <c r="M2" s="17"/>
      <c r="N2" s="110"/>
      <c r="O2" s="110"/>
      <c r="P2" s="110"/>
      <c r="Q2" s="110"/>
      <c r="R2" s="110"/>
      <c r="S2" s="110"/>
      <c r="T2" s="110"/>
      <c r="U2" s="110"/>
    </row>
    <row r="3" spans="1:21" ht="7.5" customHeight="1" x14ac:dyDescent="0.2">
      <c r="A3" s="13"/>
      <c r="B3" s="177"/>
      <c r="C3" s="177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21" s="16" customFormat="1" ht="25.5" x14ac:dyDescent="0.35">
      <c r="A4" s="19"/>
      <c r="B4" s="107" t="s">
        <v>39</v>
      </c>
      <c r="C4" s="118">
        <f>'Data Input'!C13</f>
        <v>30191</v>
      </c>
      <c r="D4" s="19"/>
      <c r="E4" s="102"/>
      <c r="F4" s="102"/>
      <c r="G4" s="102"/>
      <c r="H4" s="102"/>
      <c r="I4" s="102"/>
      <c r="J4" s="19"/>
      <c r="K4" s="19"/>
      <c r="L4" s="19"/>
      <c r="M4" s="19"/>
      <c r="N4" s="111"/>
      <c r="O4" s="111"/>
      <c r="P4" s="111"/>
      <c r="Q4" s="111"/>
      <c r="R4" s="111"/>
      <c r="S4" s="111"/>
      <c r="T4" s="111"/>
      <c r="U4" s="111"/>
    </row>
    <row r="5" spans="1:21" s="16" customFormat="1" ht="25.5" x14ac:dyDescent="0.35">
      <c r="A5" s="19"/>
      <c r="B5" s="107" t="s">
        <v>40</v>
      </c>
      <c r="C5" s="119">
        <f>'Data Input'!C12</f>
        <v>139</v>
      </c>
      <c r="D5" s="19"/>
      <c r="E5" s="102"/>
      <c r="F5" s="102"/>
      <c r="G5" s="102"/>
      <c r="H5" s="102"/>
      <c r="I5" s="102"/>
      <c r="J5" s="19"/>
      <c r="K5" s="19"/>
      <c r="L5" s="19"/>
      <c r="M5" s="19"/>
      <c r="N5" s="111"/>
      <c r="O5" s="111"/>
      <c r="P5" s="111"/>
      <c r="Q5" s="111"/>
      <c r="R5" s="111"/>
      <c r="S5" s="111"/>
      <c r="T5" s="111"/>
      <c r="U5" s="111"/>
    </row>
    <row r="6" spans="1:21" s="16" customFormat="1" ht="25.5" x14ac:dyDescent="0.35">
      <c r="A6" s="19"/>
      <c r="B6" s="107" t="s">
        <v>41</v>
      </c>
      <c r="C6" s="120">
        <f>'Data Input'!C8</f>
        <v>0.09</v>
      </c>
      <c r="D6" s="19"/>
      <c r="E6" s="102"/>
      <c r="F6" s="102"/>
      <c r="G6" s="102"/>
      <c r="H6" s="102"/>
      <c r="I6" s="102"/>
      <c r="J6" s="102"/>
      <c r="K6" s="102"/>
      <c r="L6" s="102"/>
      <c r="M6" s="102"/>
      <c r="N6" s="111"/>
      <c r="O6" s="111"/>
      <c r="P6" s="111"/>
      <c r="Q6" s="111"/>
      <c r="R6" s="111"/>
      <c r="S6" s="111"/>
      <c r="T6" s="111"/>
      <c r="U6" s="111"/>
    </row>
    <row r="7" spans="1:21" s="16" customFormat="1" ht="25.9" customHeight="1" x14ac:dyDescent="0.35">
      <c r="A7" s="19"/>
      <c r="B7" s="108" t="s">
        <v>42</v>
      </c>
      <c r="C7" s="109">
        <f>'Data Input'!C10</f>
        <v>350</v>
      </c>
      <c r="D7" s="19"/>
      <c r="E7" s="102"/>
      <c r="F7" s="102"/>
      <c r="G7" s="102"/>
      <c r="H7" s="102"/>
      <c r="I7" s="102"/>
      <c r="J7" s="102"/>
      <c r="K7" s="102"/>
      <c r="L7" s="102"/>
      <c r="M7" s="102"/>
      <c r="N7" s="111"/>
      <c r="O7" s="111"/>
      <c r="P7" s="111"/>
      <c r="Q7" s="111"/>
      <c r="R7" s="111"/>
      <c r="S7" s="111"/>
      <c r="T7" s="111"/>
      <c r="U7" s="111"/>
    </row>
    <row r="8" spans="1:21" x14ac:dyDescent="0.2">
      <c r="A8" s="13"/>
      <c r="B8" s="14"/>
      <c r="C8" s="14"/>
      <c r="D8" s="13"/>
      <c r="E8" s="102"/>
      <c r="F8" s="102"/>
      <c r="G8" s="102"/>
      <c r="H8" s="102"/>
      <c r="I8" s="102"/>
      <c r="J8" s="102"/>
      <c r="K8" s="102"/>
      <c r="L8" s="102"/>
      <c r="M8" s="102"/>
    </row>
    <row r="9" spans="1:21" s="15" customFormat="1" ht="33.75" x14ac:dyDescent="0.5">
      <c r="A9" s="17"/>
      <c r="B9" s="178" t="s">
        <v>57</v>
      </c>
      <c r="C9" s="178"/>
      <c r="D9" s="17"/>
      <c r="E9" s="17"/>
      <c r="F9" s="17"/>
      <c r="G9" s="17"/>
      <c r="H9" s="17"/>
      <c r="I9" s="17"/>
      <c r="J9" s="17"/>
      <c r="K9" s="17"/>
      <c r="L9" s="17"/>
      <c r="M9" s="17"/>
      <c r="N9" s="110"/>
      <c r="O9" s="110"/>
      <c r="P9" s="110"/>
      <c r="Q9" s="110"/>
      <c r="R9" s="110"/>
      <c r="S9" s="110"/>
      <c r="T9" s="110"/>
      <c r="U9" s="110"/>
    </row>
    <row r="10" spans="1:21" ht="7.5" customHeight="1" thickTop="1" thickBot="1" x14ac:dyDescent="0.4">
      <c r="A10" s="13"/>
      <c r="B10" s="175"/>
      <c r="C10" s="175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21" s="16" customFormat="1" ht="26.25" thickBot="1" x14ac:dyDescent="0.4">
      <c r="A11" s="19"/>
      <c r="B11" s="103" t="s">
        <v>43</v>
      </c>
      <c r="C11" s="116">
        <v>25293.15</v>
      </c>
      <c r="D11" s="19"/>
      <c r="E11" s="102"/>
      <c r="F11" s="102"/>
      <c r="G11" s="102"/>
      <c r="H11" s="102"/>
      <c r="I11" s="19"/>
      <c r="J11" s="19"/>
      <c r="K11" s="19"/>
      <c r="L11" s="19"/>
      <c r="M11" s="19"/>
      <c r="N11" s="111"/>
      <c r="O11" s="111"/>
      <c r="P11" s="111"/>
      <c r="Q11" s="111"/>
      <c r="R11" s="111"/>
      <c r="S11" s="111"/>
      <c r="T11" s="111"/>
      <c r="U11" s="111"/>
    </row>
    <row r="12" spans="1:21" s="16" customFormat="1" ht="26.25" thickBot="1" x14ac:dyDescent="0.4">
      <c r="A12" s="19"/>
      <c r="B12" s="103" t="s">
        <v>40</v>
      </c>
      <c r="C12" s="117">
        <v>139</v>
      </c>
      <c r="D12" s="19"/>
      <c r="E12" s="102"/>
      <c r="F12" s="102"/>
      <c r="G12" s="102"/>
      <c r="H12" s="102"/>
      <c r="I12" s="19"/>
      <c r="J12" s="19"/>
      <c r="K12" s="19"/>
      <c r="L12" s="19"/>
      <c r="M12" s="19"/>
      <c r="N12" s="111"/>
      <c r="O12" s="111"/>
      <c r="P12" s="111"/>
      <c r="Q12" s="111"/>
      <c r="R12" s="111"/>
      <c r="S12" s="111"/>
      <c r="T12" s="111"/>
      <c r="U12" s="111"/>
    </row>
    <row r="13" spans="1:21" s="16" customFormat="1" ht="26.25" thickBot="1" x14ac:dyDescent="0.4">
      <c r="A13" s="19"/>
      <c r="B13" s="103" t="s">
        <v>41</v>
      </c>
      <c r="C13" s="106">
        <f>RATE(C12,C14,-C11)*12</f>
        <v>0.12809998492651026</v>
      </c>
      <c r="D13" s="19"/>
      <c r="E13" s="102"/>
      <c r="F13" s="102"/>
      <c r="G13" s="102"/>
      <c r="H13" s="102"/>
      <c r="I13" s="19"/>
      <c r="J13" s="19"/>
      <c r="K13" s="19"/>
      <c r="L13" s="19"/>
      <c r="M13" s="19"/>
      <c r="N13" s="111"/>
      <c r="O13" s="111"/>
      <c r="P13" s="111"/>
      <c r="Q13" s="111"/>
      <c r="R13" s="111"/>
      <c r="S13" s="111"/>
      <c r="T13" s="111"/>
      <c r="U13" s="111"/>
    </row>
    <row r="14" spans="1:21" s="16" customFormat="1" ht="26.25" thickBot="1" x14ac:dyDescent="0.4">
      <c r="A14" s="19"/>
      <c r="B14" s="104" t="s">
        <v>42</v>
      </c>
      <c r="C14" s="109">
        <f>C7</f>
        <v>350</v>
      </c>
      <c r="D14" s="19"/>
      <c r="E14" s="102"/>
      <c r="F14" s="102"/>
      <c r="G14" s="102"/>
      <c r="H14" s="102"/>
      <c r="I14" s="19"/>
      <c r="J14" s="19"/>
      <c r="K14" s="19"/>
      <c r="L14" s="19"/>
      <c r="M14" s="19"/>
      <c r="N14" s="111"/>
      <c r="O14" s="111"/>
      <c r="P14" s="111"/>
      <c r="Q14" s="111"/>
      <c r="R14" s="111"/>
      <c r="S14" s="111"/>
      <c r="T14" s="111"/>
      <c r="U14" s="111"/>
    </row>
    <row r="15" spans="1:21" ht="13.15" customHeight="1" thickTop="1" thickBo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21" ht="35.25" thickTop="1" thickBot="1" x14ac:dyDescent="0.55000000000000004">
      <c r="A16" s="13"/>
      <c r="B16" s="174" t="s">
        <v>60</v>
      </c>
      <c r="C16" s="174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7.5" customHeight="1" thickTop="1" thickBot="1" x14ac:dyDescent="0.4">
      <c r="A17" s="13"/>
      <c r="B17" s="175"/>
      <c r="C17" s="175"/>
      <c r="D17" s="102"/>
      <c r="E17" s="102"/>
      <c r="F17" s="102"/>
      <c r="G17" s="102"/>
      <c r="H17" s="102"/>
      <c r="I17" s="102"/>
      <c r="J17" s="102"/>
      <c r="K17" s="102"/>
      <c r="L17" s="102"/>
      <c r="M17" s="102"/>
    </row>
    <row r="18" spans="1:13" ht="27" thickBot="1" x14ac:dyDescent="0.45">
      <c r="A18" s="102"/>
      <c r="B18" s="20" t="s">
        <v>43</v>
      </c>
      <c r="C18" s="112">
        <v>25193.15</v>
      </c>
      <c r="D18" s="102"/>
      <c r="E18" s="102"/>
      <c r="F18" s="102"/>
      <c r="G18" s="102"/>
      <c r="H18" s="102"/>
      <c r="I18" s="102"/>
      <c r="J18" s="102"/>
      <c r="K18" s="102"/>
      <c r="L18" s="102"/>
      <c r="M18" s="102"/>
    </row>
    <row r="19" spans="1:13" ht="27" thickBot="1" x14ac:dyDescent="0.45">
      <c r="A19" s="102"/>
      <c r="B19" s="20" t="s">
        <v>44</v>
      </c>
      <c r="C19" s="113">
        <v>94</v>
      </c>
      <c r="D19" s="102"/>
      <c r="E19" s="102"/>
      <c r="F19" s="102"/>
      <c r="G19" s="102"/>
      <c r="H19" s="102"/>
      <c r="I19" s="102"/>
      <c r="J19" s="102"/>
      <c r="K19" s="102"/>
      <c r="L19" s="102"/>
      <c r="M19" s="102"/>
    </row>
    <row r="20" spans="1:13" ht="26.25" thickBot="1" x14ac:dyDescent="0.4">
      <c r="A20" s="102"/>
      <c r="B20" s="20" t="s">
        <v>41</v>
      </c>
      <c r="C20" s="105">
        <f>RATE(C19,C21,-C18)*12</f>
        <v>7.0850573130463029E-2</v>
      </c>
      <c r="D20" s="102"/>
      <c r="E20" s="102"/>
      <c r="F20" s="102"/>
      <c r="G20" s="102"/>
      <c r="H20" s="102"/>
      <c r="I20" s="102"/>
      <c r="J20" s="102"/>
      <c r="K20" s="102"/>
      <c r="L20" s="102"/>
      <c r="M20" s="102"/>
    </row>
    <row r="21" spans="1:13" ht="26.25" thickBot="1" x14ac:dyDescent="0.4">
      <c r="A21" s="102"/>
      <c r="B21" s="21" t="s">
        <v>45</v>
      </c>
      <c r="C21" s="114">
        <f>C14</f>
        <v>350</v>
      </c>
      <c r="D21" s="102"/>
      <c r="E21" s="102"/>
      <c r="F21" s="102"/>
      <c r="G21" s="102"/>
      <c r="H21" s="102"/>
      <c r="I21" s="102"/>
      <c r="J21" s="102"/>
      <c r="K21" s="102"/>
      <c r="L21" s="102"/>
      <c r="M21" s="102"/>
    </row>
    <row r="22" spans="1:13" ht="13.5" thickTop="1" x14ac:dyDescent="0.2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</row>
    <row r="23" spans="1:13" x14ac:dyDescent="0.2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</row>
    <row r="24" spans="1:13" x14ac:dyDescent="0.2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</row>
    <row r="25" spans="1:13" x14ac:dyDescent="0.2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</row>
    <row r="26" spans="1:13" x14ac:dyDescent="0.2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</row>
    <row r="27" spans="1:13" x14ac:dyDescent="0.2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</row>
    <row r="28" spans="1:13" x14ac:dyDescent="0.2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</row>
    <row r="29" spans="1:13" x14ac:dyDescent="0.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</row>
    <row r="30" spans="1:13" x14ac:dyDescent="0.2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</row>
    <row r="31" spans="1:13" x14ac:dyDescent="0.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</row>
    <row r="32" spans="1:13" x14ac:dyDescent="0.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</row>
    <row r="33" spans="1:13" x14ac:dyDescent="0.2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</row>
    <row r="34" spans="1:13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</row>
    <row r="35" spans="1:13" x14ac:dyDescent="0.2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</row>
    <row r="36" spans="1:13" x14ac:dyDescent="0.2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</row>
    <row r="37" spans="1:13" x14ac:dyDescent="0.2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</row>
    <row r="38" spans="1:13" x14ac:dyDescent="0.2"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</row>
    <row r="39" spans="1:13" x14ac:dyDescent="0.2"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</row>
    <row r="40" spans="1:13" x14ac:dyDescent="0.2"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</row>
    <row r="41" spans="1:13" x14ac:dyDescent="0.2"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</row>
    <row r="42" spans="1:13" x14ac:dyDescent="0.2">
      <c r="D42" s="102"/>
      <c r="E42" s="102"/>
      <c r="F42" s="102"/>
      <c r="G42" s="102"/>
      <c r="H42" s="102"/>
      <c r="I42" s="102"/>
      <c r="J42" s="102"/>
      <c r="K42" s="102"/>
      <c r="L42" s="102"/>
      <c r="M42" s="102"/>
    </row>
    <row r="43" spans="1:13" x14ac:dyDescent="0.2">
      <c r="D43" s="102"/>
      <c r="E43" s="102"/>
      <c r="F43" s="102"/>
      <c r="G43" s="102"/>
      <c r="H43" s="102"/>
      <c r="I43" s="102"/>
      <c r="J43" s="102"/>
      <c r="K43" s="102"/>
      <c r="L43" s="102"/>
      <c r="M43" s="102"/>
    </row>
  </sheetData>
  <sheetProtection formatColumns="0" formatRows="0" selectLockedCells="1"/>
  <mergeCells count="6">
    <mergeCell ref="B16:C16"/>
    <mergeCell ref="B17:C17"/>
    <mergeCell ref="B10:C10"/>
    <mergeCell ref="B2:C2"/>
    <mergeCell ref="B3:C3"/>
    <mergeCell ref="B9:C9"/>
  </mergeCells>
  <pageMargins left="0.78749999999999998" right="0.78749999999999998" top="1.0527777777777778" bottom="1.0527777777777778" header="0.78749999999999998" footer="0.78749999999999998"/>
  <pageSetup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opLeftCell="A7" zoomScaleNormal="100" workbookViewId="0">
      <selection activeCell="M12" sqref="M12"/>
    </sheetView>
  </sheetViews>
  <sheetFormatPr defaultColWidth="11.5703125" defaultRowHeight="12.75" x14ac:dyDescent="0.2"/>
  <sheetData>
    <row r="1" spans="1:16" x14ac:dyDescent="0.2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x14ac:dyDescent="0.2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x14ac:dyDescent="0.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x14ac:dyDescent="0.2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</row>
    <row r="7" spans="1:16" x14ac:dyDescent="0.2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</row>
    <row r="8" spans="1:16" x14ac:dyDescent="0.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</row>
    <row r="10" spans="1:16" x14ac:dyDescent="0.2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</row>
    <row r="11" spans="1:16" x14ac:dyDescent="0.2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</row>
    <row r="12" spans="1:16" x14ac:dyDescent="0.2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</row>
    <row r="13" spans="1:16" x14ac:dyDescent="0.2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</row>
    <row r="14" spans="1:16" x14ac:dyDescent="0.2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</row>
    <row r="15" spans="1:16" x14ac:dyDescent="0.2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</row>
    <row r="16" spans="1:16" x14ac:dyDescent="0.2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</row>
    <row r="17" spans="1:16" x14ac:dyDescent="0.2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</row>
    <row r="18" spans="1:16" x14ac:dyDescent="0.2">
      <c r="A18" s="102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</row>
    <row r="19" spans="1:16" x14ac:dyDescent="0.2">
      <c r="A19" s="102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</row>
    <row r="20" spans="1:16" x14ac:dyDescent="0.2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</row>
    <row r="21" spans="1:16" x14ac:dyDescent="0.2">
      <c r="A21" s="102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</row>
    <row r="22" spans="1:16" x14ac:dyDescent="0.2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</row>
    <row r="23" spans="1:16" x14ac:dyDescent="0.2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</row>
    <row r="24" spans="1:16" x14ac:dyDescent="0.2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</row>
    <row r="25" spans="1:16" x14ac:dyDescent="0.2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</row>
    <row r="26" spans="1:16" x14ac:dyDescent="0.2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</row>
    <row r="27" spans="1:16" x14ac:dyDescent="0.2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</row>
    <row r="28" spans="1:16" x14ac:dyDescent="0.2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</row>
    <row r="29" spans="1:16" x14ac:dyDescent="0.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</row>
    <row r="30" spans="1:16" x14ac:dyDescent="0.2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</row>
    <row r="31" spans="1:16" x14ac:dyDescent="0.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</row>
    <row r="32" spans="1:16" x14ac:dyDescent="0.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</row>
    <row r="33" spans="1:16" x14ac:dyDescent="0.2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</row>
    <row r="34" spans="1:16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</row>
    <row r="35" spans="1:16" x14ac:dyDescent="0.2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</row>
    <row r="36" spans="1:16" x14ac:dyDescent="0.2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</row>
    <row r="37" spans="1:16" x14ac:dyDescent="0.2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</row>
    <row r="38" spans="1:16" x14ac:dyDescent="0.2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</row>
    <row r="39" spans="1:16" x14ac:dyDescent="0.2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</row>
    <row r="40" spans="1:16" x14ac:dyDescent="0.2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</row>
    <row r="41" spans="1:16" x14ac:dyDescent="0.2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</row>
    <row r="42" spans="1:16" x14ac:dyDescent="0.2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</row>
    <row r="43" spans="1:16" x14ac:dyDescent="0.2">
      <c r="A43" s="102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</row>
    <row r="44" spans="1:16" x14ac:dyDescent="0.2">
      <c r="A44" s="102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</row>
    <row r="45" spans="1:16" x14ac:dyDescent="0.2">
      <c r="A45" s="102"/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</row>
    <row r="46" spans="1:16" x14ac:dyDescent="0.2">
      <c r="A46" s="102"/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</row>
    <row r="47" spans="1:16" x14ac:dyDescent="0.2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</row>
  </sheetData>
  <pageMargins left="0.78749999999999998" right="0.78749999999999998" top="1.0527777777777778" bottom="1.0527777777777778" header="0.78749999999999998" footer="0.78749999999999998"/>
  <pageSetup orientation="landscape"/>
  <headerFooter alignWithMargins="0">
    <oddHeader>&amp;C&amp;"Times New Roman,Regular"&amp;12&amp;A</oddHeader>
    <oddFooter>&amp;C&amp;"Times New Roman,Regular"&amp;12Page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zoomScale="110" workbookViewId="0">
      <selection activeCell="C4" sqref="C4"/>
    </sheetView>
  </sheetViews>
  <sheetFormatPr defaultColWidth="9.140625" defaultRowHeight="12.75" x14ac:dyDescent="0.2"/>
  <cols>
    <col min="3" max="4" width="11.28515625" customWidth="1"/>
    <col min="5" max="5" width="9.7109375" customWidth="1"/>
    <col min="6" max="6" width="16.28515625" customWidth="1"/>
    <col min="7" max="7" width="12.7109375" customWidth="1"/>
    <col min="8" max="8" width="11.7109375" customWidth="1"/>
    <col min="10" max="10" width="12.5703125" customWidth="1"/>
  </cols>
  <sheetData>
    <row r="1" spans="1:6" x14ac:dyDescent="0.2">
      <c r="A1" s="179" t="s">
        <v>46</v>
      </c>
      <c r="B1" s="179"/>
      <c r="C1" s="179"/>
      <c r="D1" s="179"/>
      <c r="E1" s="179"/>
      <c r="F1" s="179"/>
    </row>
    <row r="3" spans="1:6" x14ac:dyDescent="0.2">
      <c r="A3" s="2" t="s">
        <v>47</v>
      </c>
      <c r="B3" s="3" t="s">
        <v>48</v>
      </c>
      <c r="C3" s="3" t="s">
        <v>49</v>
      </c>
      <c r="D3" s="3" t="s">
        <v>50</v>
      </c>
      <c r="E3" s="3" t="s">
        <v>51</v>
      </c>
      <c r="F3" s="4" t="s">
        <v>58</v>
      </c>
    </row>
    <row r="4" spans="1:6" x14ac:dyDescent="0.2">
      <c r="A4" t="s">
        <v>52</v>
      </c>
      <c r="B4" s="1">
        <f>'360 IRA Input'!C5</f>
        <v>139</v>
      </c>
      <c r="C4" s="5">
        <f>'Data Input'!$C$10</f>
        <v>350</v>
      </c>
      <c r="D4" s="6">
        <f>-PPMT('Data Input'!$C$8/12,$B$4-B5,$B$4,$F$4)</f>
        <v>124.05307295190833</v>
      </c>
      <c r="E4" s="6">
        <f>-IPMT('Data Input'!$C$8/12,$B$4-B5,$B$4,$F$4)</f>
        <v>226.4325</v>
      </c>
      <c r="F4" s="7">
        <f>'Data Input'!C13</f>
        <v>30191</v>
      </c>
    </row>
    <row r="5" spans="1:6" x14ac:dyDescent="0.2">
      <c r="A5" s="1">
        <f t="shared" ref="A5:A68" si="0">$B$4-B5</f>
        <v>1</v>
      </c>
      <c r="B5" s="1">
        <f t="shared" ref="B5:B68" si="1">B4-1</f>
        <v>138</v>
      </c>
      <c r="C5" s="5">
        <f>'Data Input'!$C$10</f>
        <v>350</v>
      </c>
      <c r="D5" s="6">
        <f>-PPMT('Data Input'!$C$8/12,$B$4-B6,$B$4,$F$4)</f>
        <v>124.9834709990476</v>
      </c>
      <c r="E5" s="6">
        <f>-IPMT('Data Input'!$C$8/12,$B$4-B6,$B$4,$F$4)</f>
        <v>225.50210195286073</v>
      </c>
      <c r="F5" s="8">
        <f t="shared" ref="F5:F68" si="2">F4-D4</f>
        <v>30066.946927048091</v>
      </c>
    </row>
    <row r="6" spans="1:6" x14ac:dyDescent="0.2">
      <c r="A6" s="1">
        <f t="shared" si="0"/>
        <v>2</v>
      </c>
      <c r="B6" s="1">
        <f t="shared" si="1"/>
        <v>137</v>
      </c>
      <c r="C6" s="5">
        <f>'Data Input'!$C$10</f>
        <v>350</v>
      </c>
      <c r="D6" s="6">
        <f>-PPMT('Data Input'!$C$8/12,$B$4-B7,$B$4,$F$4)</f>
        <v>125.92084703154048</v>
      </c>
      <c r="E6" s="6">
        <f>-IPMT('Data Input'!$C$8/12,$B$4-B7,$B$4,$F$4)</f>
        <v>224.56472592036786</v>
      </c>
      <c r="F6" s="8">
        <f t="shared" si="2"/>
        <v>29941.963456049045</v>
      </c>
    </row>
    <row r="7" spans="1:6" x14ac:dyDescent="0.2">
      <c r="A7" s="1">
        <f t="shared" si="0"/>
        <v>3</v>
      </c>
      <c r="B7" s="1">
        <f t="shared" si="1"/>
        <v>136</v>
      </c>
      <c r="C7" s="5">
        <f>'Data Input'!$C$10</f>
        <v>350</v>
      </c>
      <c r="D7" s="6">
        <f>-PPMT('Data Input'!$C$8/12,$B$4-B8,$B$4,$F$4)</f>
        <v>126.86525338427704</v>
      </c>
      <c r="E7" s="6">
        <f>-IPMT('Data Input'!$C$8/12,$B$4-B8,$B$4,$F$4)</f>
        <v>223.62031956763127</v>
      </c>
      <c r="F7" s="8">
        <f t="shared" si="2"/>
        <v>29816.042609017506</v>
      </c>
    </row>
    <row r="8" spans="1:6" x14ac:dyDescent="0.2">
      <c r="A8" s="1">
        <f t="shared" si="0"/>
        <v>4</v>
      </c>
      <c r="B8" s="1">
        <f t="shared" si="1"/>
        <v>135</v>
      </c>
      <c r="C8" s="5">
        <f>'Data Input'!$C$10</f>
        <v>350</v>
      </c>
      <c r="D8" s="6">
        <f>-PPMT('Data Input'!$C$8/12,$B$4-B9,$B$4,$F$4)</f>
        <v>127.81674278465911</v>
      </c>
      <c r="E8" s="6">
        <f>-IPMT('Data Input'!$C$8/12,$B$4-B9,$B$4,$F$4)</f>
        <v>222.66883016724921</v>
      </c>
      <c r="F8" s="8">
        <f t="shared" si="2"/>
        <v>29689.17735563323</v>
      </c>
    </row>
    <row r="9" spans="1:6" x14ac:dyDescent="0.2">
      <c r="A9" s="1">
        <f t="shared" si="0"/>
        <v>5</v>
      </c>
      <c r="B9" s="1">
        <f t="shared" si="1"/>
        <v>134</v>
      </c>
      <c r="C9" s="5">
        <f>'Data Input'!$C$10</f>
        <v>350</v>
      </c>
      <c r="D9" s="6">
        <f>-PPMT('Data Input'!$C$8/12,$B$4-B10,$B$4,$F$4)</f>
        <v>128.77536835554406</v>
      </c>
      <c r="E9" s="6">
        <f>-IPMT('Data Input'!$C$8/12,$B$4-B10,$B$4,$F$4)</f>
        <v>221.71020459636429</v>
      </c>
      <c r="F9" s="8">
        <f t="shared" si="2"/>
        <v>29561.36061284857</v>
      </c>
    </row>
    <row r="10" spans="1:6" x14ac:dyDescent="0.2">
      <c r="A10" s="1">
        <f t="shared" si="0"/>
        <v>6</v>
      </c>
      <c r="B10" s="1">
        <f t="shared" si="1"/>
        <v>133</v>
      </c>
      <c r="C10" s="5">
        <f>'Data Input'!$C$10</f>
        <v>350</v>
      </c>
      <c r="D10" s="6">
        <f>-PPMT('Data Input'!$C$8/12,$B$4-B11,$B$4,$F$4)</f>
        <v>129.74118361821067</v>
      </c>
      <c r="E10" s="6">
        <f>-IPMT('Data Input'!$C$8/12,$B$4-B11,$B$4,$F$4)</f>
        <v>220.74438933369768</v>
      </c>
      <c r="F10" s="8">
        <f t="shared" si="2"/>
        <v>29432.585244493024</v>
      </c>
    </row>
    <row r="11" spans="1:6" x14ac:dyDescent="0.2">
      <c r="A11" s="1">
        <f t="shared" si="0"/>
        <v>7</v>
      </c>
      <c r="B11" s="1">
        <f t="shared" si="1"/>
        <v>132</v>
      </c>
      <c r="C11" s="5">
        <f>'Data Input'!$C$10</f>
        <v>350</v>
      </c>
      <c r="D11" s="6">
        <f>-PPMT('Data Input'!$C$8/12,$B$4-B12,$B$4,$F$4)</f>
        <v>130.71424249534721</v>
      </c>
      <c r="E11" s="6">
        <f>-IPMT('Data Input'!$C$8/12,$B$4-B12,$B$4,$F$4)</f>
        <v>219.77133045656112</v>
      </c>
      <c r="F11" s="8">
        <f t="shared" si="2"/>
        <v>29302.844060874813</v>
      </c>
    </row>
    <row r="12" spans="1:6" x14ac:dyDescent="0.2">
      <c r="A12" s="1">
        <f t="shared" si="0"/>
        <v>8</v>
      </c>
      <c r="B12" s="1">
        <f t="shared" si="1"/>
        <v>131</v>
      </c>
      <c r="C12" s="5">
        <f>'Data Input'!$C$10</f>
        <v>350</v>
      </c>
      <c r="D12" s="6">
        <f>-PPMT('Data Input'!$C$8/12,$B$4-B13,$B$4,$F$4)</f>
        <v>131.69459931406232</v>
      </c>
      <c r="E12" s="6">
        <f>-IPMT('Data Input'!$C$8/12,$B$4-B13,$B$4,$F$4)</f>
        <v>218.79097363784601</v>
      </c>
      <c r="F12" s="8">
        <f t="shared" si="2"/>
        <v>29172.129818379464</v>
      </c>
    </row>
    <row r="13" spans="1:6" x14ac:dyDescent="0.2">
      <c r="A13" s="1">
        <f t="shared" si="0"/>
        <v>9</v>
      </c>
      <c r="B13" s="1">
        <f t="shared" si="1"/>
        <v>130</v>
      </c>
      <c r="C13" s="5">
        <f>'Data Input'!$C$10</f>
        <v>350</v>
      </c>
      <c r="D13" s="6">
        <f>-PPMT('Data Input'!$C$8/12,$B$4-B14,$B$4,$F$4)</f>
        <v>132.68230880891778</v>
      </c>
      <c r="E13" s="6">
        <f>-IPMT('Data Input'!$C$8/12,$B$4-B14,$B$4,$F$4)</f>
        <v>217.80326414299051</v>
      </c>
      <c r="F13" s="8">
        <f t="shared" si="2"/>
        <v>29040.435219065403</v>
      </c>
    </row>
    <row r="14" spans="1:6" x14ac:dyDescent="0.2">
      <c r="A14" s="1">
        <f t="shared" si="0"/>
        <v>10</v>
      </c>
      <c r="B14" s="1">
        <f t="shared" si="1"/>
        <v>129</v>
      </c>
      <c r="C14" s="5">
        <f>'Data Input'!$C$10</f>
        <v>350</v>
      </c>
      <c r="D14" s="6">
        <f>-PPMT('Data Input'!$C$8/12,$B$4-B15,$B$4,$F$4)</f>
        <v>133.67742612498469</v>
      </c>
      <c r="E14" s="6">
        <f>-IPMT('Data Input'!$C$8/12,$B$4-B15,$B$4,$F$4)</f>
        <v>216.80814682692369</v>
      </c>
      <c r="F14" s="8">
        <f t="shared" si="2"/>
        <v>28907.752910256484</v>
      </c>
    </row>
    <row r="15" spans="1:6" x14ac:dyDescent="0.2">
      <c r="A15" s="1">
        <f t="shared" si="0"/>
        <v>11</v>
      </c>
      <c r="B15" s="1">
        <f t="shared" si="1"/>
        <v>128</v>
      </c>
      <c r="C15" s="5">
        <f>'Data Input'!$C$10</f>
        <v>350</v>
      </c>
      <c r="D15" s="6">
        <f>-PPMT('Data Input'!$C$8/12,$B$4-B16,$B$4,$F$4)</f>
        <v>134.68000682092207</v>
      </c>
      <c r="E15" s="6">
        <f>-IPMT('Data Input'!$C$8/12,$B$4-B16,$B$4,$F$4)</f>
        <v>215.80556613098625</v>
      </c>
      <c r="F15" s="8">
        <f t="shared" si="2"/>
        <v>28774.075484131499</v>
      </c>
    </row>
    <row r="16" spans="1:6" x14ac:dyDescent="0.2">
      <c r="A16" s="2">
        <f t="shared" si="0"/>
        <v>12</v>
      </c>
      <c r="B16" s="3">
        <f t="shared" si="1"/>
        <v>127</v>
      </c>
      <c r="C16" s="5">
        <f>'Data Input'!$C$10</f>
        <v>350</v>
      </c>
      <c r="D16" s="6">
        <f>-PPMT('Data Input'!$C$8/12,$B$4-B17,$B$4,$F$4)</f>
        <v>135.69010687207896</v>
      </c>
      <c r="E16" s="6">
        <f>-IPMT('Data Input'!$C$8/12,$B$4-B17,$B$4,$F$4)</f>
        <v>214.79546607982937</v>
      </c>
      <c r="F16" s="9">
        <f t="shared" si="2"/>
        <v>28639.395477310576</v>
      </c>
    </row>
    <row r="17" spans="1:6" x14ac:dyDescent="0.2">
      <c r="A17" s="1">
        <f t="shared" si="0"/>
        <v>13</v>
      </c>
      <c r="B17" s="1">
        <f t="shared" si="1"/>
        <v>126</v>
      </c>
      <c r="C17" s="5">
        <f>'Data Input'!$C$10</f>
        <v>350</v>
      </c>
      <c r="D17" s="6">
        <f>-PPMT('Data Input'!$C$8/12,$B$4-B18,$B$4,$F$4)</f>
        <v>136.70778267361956</v>
      </c>
      <c r="E17" s="6">
        <f>-IPMT('Data Input'!$C$8/12,$B$4-B18,$B$4,$F$4)</f>
        <v>213.77779027828873</v>
      </c>
      <c r="F17" s="8">
        <f t="shared" si="2"/>
        <v>28503.705370438496</v>
      </c>
    </row>
    <row r="18" spans="1:6" x14ac:dyDescent="0.2">
      <c r="A18" s="1">
        <f t="shared" si="0"/>
        <v>14</v>
      </c>
      <c r="B18" s="1">
        <f t="shared" si="1"/>
        <v>125</v>
      </c>
      <c r="C18" s="5">
        <f>'Data Input'!$C$10</f>
        <v>350</v>
      </c>
      <c r="D18" s="6">
        <f>-PPMT('Data Input'!$C$8/12,$B$4-B19,$B$4,$F$4)</f>
        <v>137.73309104367172</v>
      </c>
      <c r="E18" s="6">
        <f>-IPMT('Data Input'!$C$8/12,$B$4-B19,$B$4,$F$4)</f>
        <v>212.75248190823658</v>
      </c>
      <c r="F18" s="8">
        <f t="shared" si="2"/>
        <v>28366.997587764876</v>
      </c>
    </row>
    <row r="19" spans="1:6" x14ac:dyDescent="0.2">
      <c r="A19" s="1">
        <f t="shared" si="0"/>
        <v>15</v>
      </c>
      <c r="B19" s="1">
        <f t="shared" si="1"/>
        <v>124</v>
      </c>
      <c r="C19" s="5">
        <f>'Data Input'!$C$10</f>
        <v>350</v>
      </c>
      <c r="D19" s="6">
        <f>-PPMT('Data Input'!$C$8/12,$B$4-B20,$B$4,$F$4)</f>
        <v>138.76608922649925</v>
      </c>
      <c r="E19" s="6">
        <f>-IPMT('Data Input'!$C$8/12,$B$4-B20,$B$4,$F$4)</f>
        <v>211.71948372540908</v>
      </c>
      <c r="F19" s="8">
        <f t="shared" si="2"/>
        <v>28229.264496721204</v>
      </c>
    </row>
    <row r="20" spans="1:6" x14ac:dyDescent="0.2">
      <c r="A20" s="1">
        <f t="shared" si="0"/>
        <v>16</v>
      </c>
      <c r="B20" s="1">
        <f t="shared" si="1"/>
        <v>123</v>
      </c>
      <c r="C20" s="5">
        <f>'Data Input'!$C$10</f>
        <v>350</v>
      </c>
      <c r="D20" s="6">
        <f>-PPMT('Data Input'!$C$8/12,$B$4-B21,$B$4,$F$4)</f>
        <v>139.80683489569799</v>
      </c>
      <c r="E20" s="6">
        <f>-IPMT('Data Input'!$C$8/12,$B$4-B21,$B$4,$F$4)</f>
        <v>210.67873805621036</v>
      </c>
      <c r="F20" s="8">
        <f t="shared" si="2"/>
        <v>28090.498407494706</v>
      </c>
    </row>
    <row r="21" spans="1:6" x14ac:dyDescent="0.2">
      <c r="A21" s="1">
        <f t="shared" si="0"/>
        <v>17</v>
      </c>
      <c r="B21" s="1">
        <f t="shared" si="1"/>
        <v>122</v>
      </c>
      <c r="C21" s="5">
        <f>'Data Input'!$C$10</f>
        <v>350</v>
      </c>
      <c r="D21" s="6">
        <f>-PPMT('Data Input'!$C$8/12,$B$4-B22,$B$4,$F$4)</f>
        <v>140.85538615741572</v>
      </c>
      <c r="E21" s="6">
        <f>-IPMT('Data Input'!$C$8/12,$B$4-B22,$B$4,$F$4)</f>
        <v>209.6301867944926</v>
      </c>
      <c r="F21" s="8">
        <f t="shared" si="2"/>
        <v>27950.691572599007</v>
      </c>
    </row>
    <row r="22" spans="1:6" x14ac:dyDescent="0.2">
      <c r="A22" s="1">
        <f t="shared" si="0"/>
        <v>18</v>
      </c>
      <c r="B22" s="1">
        <f t="shared" si="1"/>
        <v>121</v>
      </c>
      <c r="C22" s="5">
        <f>'Data Input'!$C$10</f>
        <v>350</v>
      </c>
      <c r="D22" s="6">
        <f>-PPMT('Data Input'!$C$8/12,$B$4-B23,$B$4,$F$4)</f>
        <v>141.91180155359635</v>
      </c>
      <c r="E22" s="6">
        <f>-IPMT('Data Input'!$C$8/12,$B$4-B23,$B$4,$F$4)</f>
        <v>208.573771398312</v>
      </c>
      <c r="F22" s="8">
        <f t="shared" si="2"/>
        <v>27809.836186441593</v>
      </c>
    </row>
    <row r="23" spans="1:6" x14ac:dyDescent="0.2">
      <c r="A23" s="1">
        <f t="shared" si="0"/>
        <v>19</v>
      </c>
      <c r="B23" s="1">
        <f t="shared" si="1"/>
        <v>120</v>
      </c>
      <c r="C23" s="5">
        <f>'Data Input'!$C$10</f>
        <v>350</v>
      </c>
      <c r="D23" s="6">
        <f>-PPMT('Data Input'!$C$8/12,$B$4-B24,$B$4,$F$4)</f>
        <v>142.9761400652483</v>
      </c>
      <c r="E23" s="6">
        <f>-IPMT('Data Input'!$C$8/12,$B$4-B24,$B$4,$F$4)</f>
        <v>207.50943288666002</v>
      </c>
      <c r="F23" s="8">
        <f t="shared" si="2"/>
        <v>27667.924384887996</v>
      </c>
    </row>
    <row r="24" spans="1:6" x14ac:dyDescent="0.2">
      <c r="A24" s="1">
        <f t="shared" si="0"/>
        <v>20</v>
      </c>
      <c r="B24" s="1">
        <f t="shared" si="1"/>
        <v>119</v>
      </c>
      <c r="C24" s="5">
        <f>'Data Input'!$C$10</f>
        <v>350</v>
      </c>
      <c r="D24" s="6">
        <f>-PPMT('Data Input'!$C$8/12,$B$4-B25,$B$4,$F$4)</f>
        <v>144.04846111573769</v>
      </c>
      <c r="E24" s="6">
        <f>-IPMT('Data Input'!$C$8/12,$B$4-B25,$B$4,$F$4)</f>
        <v>206.43711183617066</v>
      </c>
      <c r="F24" s="8">
        <f t="shared" si="2"/>
        <v>27524.948244822746</v>
      </c>
    </row>
    <row r="25" spans="1:6" x14ac:dyDescent="0.2">
      <c r="A25" s="1">
        <f t="shared" si="0"/>
        <v>21</v>
      </c>
      <c r="B25" s="1">
        <f t="shared" si="1"/>
        <v>118</v>
      </c>
      <c r="C25" s="5">
        <f>'Data Input'!$C$10</f>
        <v>350</v>
      </c>
      <c r="D25" s="6">
        <f>-PPMT('Data Input'!$C$8/12,$B$4-B26,$B$4,$F$4)</f>
        <v>145.12882457410572</v>
      </c>
      <c r="E25" s="6">
        <f>-IPMT('Data Input'!$C$8/12,$B$4-B26,$B$4,$F$4)</f>
        <v>205.3567483778026</v>
      </c>
      <c r="F25" s="8">
        <f t="shared" si="2"/>
        <v>27380.899783707009</v>
      </c>
    </row>
    <row r="26" spans="1:6" x14ac:dyDescent="0.2">
      <c r="A26" s="1">
        <f t="shared" si="0"/>
        <v>22</v>
      </c>
      <c r="B26" s="1">
        <f t="shared" si="1"/>
        <v>117</v>
      </c>
      <c r="C26" s="5">
        <f>'Data Input'!$C$10</f>
        <v>350</v>
      </c>
      <c r="D26" s="6">
        <f>-PPMT('Data Input'!$C$8/12,$B$4-B27,$B$4,$F$4)</f>
        <v>146.21729075841154</v>
      </c>
      <c r="E26" s="6">
        <f>-IPMT('Data Input'!$C$8/12,$B$4-B27,$B$4,$F$4)</f>
        <v>204.26828219349679</v>
      </c>
      <c r="F26" s="8">
        <f t="shared" si="2"/>
        <v>27235.770959132904</v>
      </c>
    </row>
    <row r="27" spans="1:6" x14ac:dyDescent="0.2">
      <c r="A27" s="1">
        <f t="shared" si="0"/>
        <v>23</v>
      </c>
      <c r="B27" s="1">
        <f t="shared" si="1"/>
        <v>116</v>
      </c>
      <c r="C27" s="5">
        <f>'Data Input'!$C$10</f>
        <v>350</v>
      </c>
      <c r="D27" s="6">
        <f>-PPMT('Data Input'!$C$8/12,$B$4-B28,$B$4,$F$4)</f>
        <v>147.3139204390996</v>
      </c>
      <c r="E27" s="6">
        <f>-IPMT('Data Input'!$C$8/12,$B$4-B28,$B$4,$F$4)</f>
        <v>203.17165251280869</v>
      </c>
      <c r="F27" s="8">
        <f t="shared" si="2"/>
        <v>27089.553668374494</v>
      </c>
    </row>
    <row r="28" spans="1:6" x14ac:dyDescent="0.2">
      <c r="A28" s="2">
        <f t="shared" si="0"/>
        <v>24</v>
      </c>
      <c r="B28" s="3">
        <f t="shared" si="1"/>
        <v>115</v>
      </c>
      <c r="C28" s="5">
        <f>'Data Input'!$C$10</f>
        <v>350</v>
      </c>
      <c r="D28" s="6">
        <f>-PPMT('Data Input'!$C$8/12,$B$4-B29,$B$4,$F$4)</f>
        <v>148.41877484239282</v>
      </c>
      <c r="E28" s="6">
        <f>-IPMT('Data Input'!$C$8/12,$B$4-B29,$B$4,$F$4)</f>
        <v>202.06679810951547</v>
      </c>
      <c r="F28" s="9">
        <f t="shared" si="2"/>
        <v>26942.239747935393</v>
      </c>
    </row>
    <row r="29" spans="1:6" x14ac:dyDescent="0.2">
      <c r="A29" s="1">
        <f t="shared" si="0"/>
        <v>25</v>
      </c>
      <c r="B29" s="1">
        <f t="shared" si="1"/>
        <v>114</v>
      </c>
      <c r="C29" s="5">
        <f>'Data Input'!$C$10</f>
        <v>350</v>
      </c>
      <c r="D29" s="6">
        <f>-PPMT('Data Input'!$C$8/12,$B$4-B30,$B$4,$F$4)</f>
        <v>149.5319156537108</v>
      </c>
      <c r="E29" s="6">
        <f>-IPMT('Data Input'!$C$8/12,$B$4-B30,$B$4,$F$4)</f>
        <v>200.95365729819756</v>
      </c>
      <c r="F29" s="8">
        <f t="shared" si="2"/>
        <v>26793.820973092999</v>
      </c>
    </row>
    <row r="30" spans="1:6" x14ac:dyDescent="0.2">
      <c r="A30" s="1">
        <f t="shared" si="0"/>
        <v>26</v>
      </c>
      <c r="B30" s="1">
        <f t="shared" si="1"/>
        <v>113</v>
      </c>
      <c r="C30" s="5">
        <f>'Data Input'!$C$10</f>
        <v>350</v>
      </c>
      <c r="D30" s="6">
        <f>-PPMT('Data Input'!$C$8/12,$B$4-B31,$B$4,$F$4)</f>
        <v>150.65340502111363</v>
      </c>
      <c r="E30" s="6">
        <f>-IPMT('Data Input'!$C$8/12,$B$4-B31,$B$4,$F$4)</f>
        <v>199.8321679307947</v>
      </c>
      <c r="F30" s="8">
        <f t="shared" si="2"/>
        <v>26644.289057439288</v>
      </c>
    </row>
    <row r="31" spans="1:6" x14ac:dyDescent="0.2">
      <c r="A31" s="1">
        <f t="shared" si="0"/>
        <v>27</v>
      </c>
      <c r="B31" s="1">
        <f t="shared" si="1"/>
        <v>112</v>
      </c>
      <c r="C31" s="5">
        <f>'Data Input'!$C$10</f>
        <v>350</v>
      </c>
      <c r="D31" s="6">
        <f>-PPMT('Data Input'!$C$8/12,$B$4-B32,$B$4,$F$4)</f>
        <v>151.78330555877199</v>
      </c>
      <c r="E31" s="6">
        <f>-IPMT('Data Input'!$C$8/12,$B$4-B32,$B$4,$F$4)</f>
        <v>198.70226739313634</v>
      </c>
      <c r="F31" s="8">
        <f t="shared" si="2"/>
        <v>26493.635652418176</v>
      </c>
    </row>
    <row r="32" spans="1:6" x14ac:dyDescent="0.2">
      <c r="A32" s="1">
        <f t="shared" si="0"/>
        <v>28</v>
      </c>
      <c r="B32" s="1">
        <f t="shared" si="1"/>
        <v>111</v>
      </c>
      <c r="C32" s="5">
        <f>'Data Input'!$C$10</f>
        <v>350</v>
      </c>
      <c r="D32" s="6">
        <f>-PPMT('Data Input'!$C$8/12,$B$4-B33,$B$4,$F$4)</f>
        <v>152.92168035046276</v>
      </c>
      <c r="E32" s="6">
        <f>-IPMT('Data Input'!$C$8/12,$B$4-B33,$B$4,$F$4)</f>
        <v>197.56389260144556</v>
      </c>
      <c r="F32" s="8">
        <f t="shared" si="2"/>
        <v>26341.852346859403</v>
      </c>
    </row>
    <row r="33" spans="1:6" x14ac:dyDescent="0.2">
      <c r="A33" s="1">
        <f t="shared" si="0"/>
        <v>29</v>
      </c>
      <c r="B33" s="1">
        <f t="shared" si="1"/>
        <v>110</v>
      </c>
      <c r="C33" s="5">
        <f>'Data Input'!$C$10</f>
        <v>350</v>
      </c>
      <c r="D33" s="6">
        <f>-PPMT('Data Input'!$C$8/12,$B$4-B34,$B$4,$F$4)</f>
        <v>154.06859295309124</v>
      </c>
      <c r="E33" s="6">
        <f>-IPMT('Data Input'!$C$8/12,$B$4-B34,$B$4,$F$4)</f>
        <v>196.41697999881708</v>
      </c>
      <c r="F33" s="8">
        <f t="shared" si="2"/>
        <v>26188.930666508939</v>
      </c>
    </row>
    <row r="34" spans="1:6" x14ac:dyDescent="0.2">
      <c r="A34" s="1">
        <f t="shared" si="0"/>
        <v>30</v>
      </c>
      <c r="B34" s="1">
        <f t="shared" si="1"/>
        <v>109</v>
      </c>
      <c r="C34" s="5">
        <f>'Data Input'!$C$10</f>
        <v>350</v>
      </c>
      <c r="D34" s="6">
        <f>-PPMT('Data Input'!$C$8/12,$B$4-B35,$B$4,$F$4)</f>
        <v>155.22410740023943</v>
      </c>
      <c r="E34" s="6">
        <f>-IPMT('Data Input'!$C$8/12,$B$4-B35,$B$4,$F$4)</f>
        <v>195.26146555166892</v>
      </c>
      <c r="F34" s="8">
        <f t="shared" si="2"/>
        <v>26034.862073555847</v>
      </c>
    </row>
    <row r="35" spans="1:6" x14ac:dyDescent="0.2">
      <c r="A35" s="1">
        <f t="shared" si="0"/>
        <v>31</v>
      </c>
      <c r="B35" s="1">
        <f t="shared" si="1"/>
        <v>108</v>
      </c>
      <c r="C35" s="5">
        <f>'Data Input'!$C$10</f>
        <v>350</v>
      </c>
      <c r="D35" s="6">
        <f>-PPMT('Data Input'!$C$8/12,$B$4-B36,$B$4,$F$4)</f>
        <v>156.38828820574122</v>
      </c>
      <c r="E35" s="6">
        <f>-IPMT('Data Input'!$C$8/12,$B$4-B36,$B$4,$F$4)</f>
        <v>194.09728474616711</v>
      </c>
      <c r="F35" s="8">
        <f t="shared" si="2"/>
        <v>25879.637966155609</v>
      </c>
    </row>
    <row r="36" spans="1:6" x14ac:dyDescent="0.2">
      <c r="A36" s="1">
        <f t="shared" si="0"/>
        <v>32</v>
      </c>
      <c r="B36" s="1">
        <f t="shared" si="1"/>
        <v>107</v>
      </c>
      <c r="C36" s="5">
        <f>'Data Input'!$C$10</f>
        <v>350</v>
      </c>
      <c r="D36" s="6">
        <f>-PPMT('Data Input'!$C$8/12,$B$4-B37,$B$4,$F$4)</f>
        <v>157.56120036728427</v>
      </c>
      <c r="E36" s="6">
        <f>-IPMT('Data Input'!$C$8/12,$B$4-B37,$B$4,$F$4)</f>
        <v>192.92437258462405</v>
      </c>
      <c r="F36" s="8">
        <f t="shared" si="2"/>
        <v>25723.249677949869</v>
      </c>
    </row>
    <row r="37" spans="1:6" x14ac:dyDescent="0.2">
      <c r="A37" s="1">
        <f t="shared" si="0"/>
        <v>33</v>
      </c>
      <c r="B37" s="1">
        <f t="shared" si="1"/>
        <v>106</v>
      </c>
      <c r="C37" s="5">
        <f>'Data Input'!$C$10</f>
        <v>350</v>
      </c>
      <c r="D37" s="6">
        <f>-PPMT('Data Input'!$C$8/12,$B$4-B38,$B$4,$F$4)</f>
        <v>158.74290937003889</v>
      </c>
      <c r="E37" s="6">
        <f>-IPMT('Data Input'!$C$8/12,$B$4-B38,$B$4,$F$4)</f>
        <v>191.74266358186944</v>
      </c>
      <c r="F37" s="8">
        <f t="shared" si="2"/>
        <v>25565.688477582586</v>
      </c>
    </row>
    <row r="38" spans="1:6" x14ac:dyDescent="0.2">
      <c r="A38" s="1">
        <f t="shared" si="0"/>
        <v>34</v>
      </c>
      <c r="B38" s="1">
        <f t="shared" si="1"/>
        <v>105</v>
      </c>
      <c r="C38" s="5">
        <f>'Data Input'!$C$10</f>
        <v>350</v>
      </c>
      <c r="D38" s="6">
        <f>-PPMT('Data Input'!$C$8/12,$B$4-B39,$B$4,$F$4)</f>
        <v>159.93348119031424</v>
      </c>
      <c r="E38" s="6">
        <f>-IPMT('Data Input'!$C$8/12,$B$4-B39,$B$4,$F$4)</f>
        <v>190.55209176159411</v>
      </c>
      <c r="F38" s="8">
        <f t="shared" si="2"/>
        <v>25406.945568212548</v>
      </c>
    </row>
    <row r="39" spans="1:6" x14ac:dyDescent="0.2">
      <c r="A39" s="1">
        <f t="shared" si="0"/>
        <v>35</v>
      </c>
      <c r="B39" s="1">
        <f t="shared" si="1"/>
        <v>104</v>
      </c>
      <c r="C39" s="5">
        <f>'Data Input'!$C$10</f>
        <v>350</v>
      </c>
      <c r="D39" s="6">
        <f>-PPMT('Data Input'!$C$8/12,$B$4-B40,$B$4,$F$4)</f>
        <v>161.13298229924155</v>
      </c>
      <c r="E39" s="6">
        <f>-IPMT('Data Input'!$C$8/12,$B$4-B40,$B$4,$F$4)</f>
        <v>189.35259065266678</v>
      </c>
      <c r="F39" s="8">
        <f t="shared" si="2"/>
        <v>25247.012087022234</v>
      </c>
    </row>
    <row r="40" spans="1:6" x14ac:dyDescent="0.2">
      <c r="A40" s="2">
        <f t="shared" si="0"/>
        <v>36</v>
      </c>
      <c r="B40" s="3">
        <f t="shared" si="1"/>
        <v>103</v>
      </c>
      <c r="C40" s="5">
        <f>'Data Input'!$C$10</f>
        <v>350</v>
      </c>
      <c r="D40" s="6">
        <f>-PPMT('Data Input'!$C$8/12,$B$4-B41,$B$4,$F$4)</f>
        <v>162.34147966648587</v>
      </c>
      <c r="E40" s="6">
        <f>-IPMT('Data Input'!$C$8/12,$B$4-B41,$B$4,$F$4)</f>
        <v>188.14409328542246</v>
      </c>
      <c r="F40" s="9">
        <f t="shared" si="2"/>
        <v>25085.879104722993</v>
      </c>
    </row>
    <row r="41" spans="1:6" x14ac:dyDescent="0.2">
      <c r="A41" s="1">
        <f t="shared" si="0"/>
        <v>37</v>
      </c>
      <c r="B41" s="1">
        <f t="shared" si="1"/>
        <v>102</v>
      </c>
      <c r="C41" s="5">
        <f>'Data Input'!$C$10</f>
        <v>350</v>
      </c>
      <c r="D41" s="6">
        <f>-PPMT('Data Input'!$C$8/12,$B$4-B42,$B$4,$F$4)</f>
        <v>163.55904076398451</v>
      </c>
      <c r="E41" s="6">
        <f>-IPMT('Data Input'!$C$8/12,$B$4-B42,$B$4,$F$4)</f>
        <v>186.92653218792381</v>
      </c>
      <c r="F41" s="8">
        <f t="shared" si="2"/>
        <v>24923.537625056506</v>
      </c>
    </row>
    <row r="42" spans="1:6" x14ac:dyDescent="0.2">
      <c r="A42" s="1">
        <f t="shared" si="0"/>
        <v>38</v>
      </c>
      <c r="B42" s="1">
        <f t="shared" si="1"/>
        <v>101</v>
      </c>
      <c r="C42" s="5">
        <f>'Data Input'!$C$10</f>
        <v>350</v>
      </c>
      <c r="D42" s="6">
        <f>-PPMT('Data Input'!$C$8/12,$B$4-B43,$B$4,$F$4)</f>
        <v>164.78573356971438</v>
      </c>
      <c r="E42" s="6">
        <f>-IPMT('Data Input'!$C$8/12,$B$4-B43,$B$4,$F$4)</f>
        <v>185.69983938219394</v>
      </c>
      <c r="F42" s="8">
        <f t="shared" si="2"/>
        <v>24759.978584292523</v>
      </c>
    </row>
    <row r="43" spans="1:6" x14ac:dyDescent="0.2">
      <c r="A43" s="1">
        <f t="shared" si="0"/>
        <v>39</v>
      </c>
      <c r="B43" s="1">
        <f t="shared" si="1"/>
        <v>100</v>
      </c>
      <c r="C43" s="5">
        <f>'Data Input'!$C$10</f>
        <v>350</v>
      </c>
      <c r="D43" s="6">
        <f>-PPMT('Data Input'!$C$8/12,$B$4-B44,$B$4,$F$4)</f>
        <v>166.02162657148725</v>
      </c>
      <c r="E43" s="6">
        <f>-IPMT('Data Input'!$C$8/12,$B$4-B44,$B$4,$F$4)</f>
        <v>184.46394638042108</v>
      </c>
      <c r="F43" s="8">
        <f t="shared" si="2"/>
        <v>24595.192850722808</v>
      </c>
    </row>
    <row r="44" spans="1:6" x14ac:dyDescent="0.2">
      <c r="A44" s="1">
        <f t="shared" si="0"/>
        <v>40</v>
      </c>
      <c r="B44" s="1">
        <f t="shared" si="1"/>
        <v>99</v>
      </c>
      <c r="C44" s="5">
        <f>'Data Input'!$C$10</f>
        <v>350</v>
      </c>
      <c r="D44" s="6">
        <f>-PPMT('Data Input'!$C$8/12,$B$4-B45,$B$4,$F$4)</f>
        <v>167.26678877077342</v>
      </c>
      <c r="E44" s="6">
        <f>-IPMT('Data Input'!$C$8/12,$B$4-B45,$B$4,$F$4)</f>
        <v>183.21878418113491</v>
      </c>
      <c r="F44" s="8">
        <f t="shared" si="2"/>
        <v>24429.17122415132</v>
      </c>
    </row>
    <row r="45" spans="1:6" x14ac:dyDescent="0.2">
      <c r="A45" s="1">
        <f t="shared" si="0"/>
        <v>41</v>
      </c>
      <c r="B45" s="1">
        <f t="shared" si="1"/>
        <v>98</v>
      </c>
      <c r="C45" s="5">
        <f>'Data Input'!$C$10</f>
        <v>350</v>
      </c>
      <c r="D45" s="6">
        <f>-PPMT('Data Input'!$C$8/12,$B$4-B46,$B$4,$F$4)</f>
        <v>168.52128968655421</v>
      </c>
      <c r="E45" s="6">
        <f>-IPMT('Data Input'!$C$8/12,$B$4-B46,$B$4,$F$4)</f>
        <v>181.96428326535414</v>
      </c>
      <c r="F45" s="8">
        <f t="shared" si="2"/>
        <v>24261.904435380548</v>
      </c>
    </row>
    <row r="46" spans="1:6" x14ac:dyDescent="0.2">
      <c r="A46" s="1">
        <f t="shared" si="0"/>
        <v>42</v>
      </c>
      <c r="B46" s="1">
        <f t="shared" si="1"/>
        <v>97</v>
      </c>
      <c r="C46" s="5">
        <f>'Data Input'!$C$10</f>
        <v>350</v>
      </c>
      <c r="D46" s="6">
        <f>-PPMT('Data Input'!$C$8/12,$B$4-B47,$B$4,$F$4)</f>
        <v>169.78519935920338</v>
      </c>
      <c r="E46" s="6">
        <f>-IPMT('Data Input'!$C$8/12,$B$4-B47,$B$4,$F$4)</f>
        <v>180.70037359270498</v>
      </c>
      <c r="F46" s="8">
        <f t="shared" si="2"/>
        <v>24093.383145693992</v>
      </c>
    </row>
    <row r="47" spans="1:6" x14ac:dyDescent="0.2">
      <c r="A47" s="1">
        <f t="shared" si="0"/>
        <v>43</v>
      </c>
      <c r="B47" s="1">
        <f t="shared" si="1"/>
        <v>96</v>
      </c>
      <c r="C47" s="5">
        <f>'Data Input'!$C$10</f>
        <v>350</v>
      </c>
      <c r="D47" s="6">
        <f>-PPMT('Data Input'!$C$8/12,$B$4-B48,$B$4,$F$4)</f>
        <v>171.05858835439741</v>
      </c>
      <c r="E47" s="6">
        <f>-IPMT('Data Input'!$C$8/12,$B$4-B48,$B$4,$F$4)</f>
        <v>179.42698459751094</v>
      </c>
      <c r="F47" s="8">
        <f t="shared" si="2"/>
        <v>23923.597946334787</v>
      </c>
    </row>
    <row r="48" spans="1:6" x14ac:dyDescent="0.2">
      <c r="A48" s="1">
        <f t="shared" si="0"/>
        <v>44</v>
      </c>
      <c r="B48" s="1">
        <f t="shared" si="1"/>
        <v>95</v>
      </c>
      <c r="C48" s="5">
        <f>'Data Input'!$C$10</f>
        <v>350</v>
      </c>
      <c r="D48" s="6">
        <f>-PPMT('Data Input'!$C$8/12,$B$4-B49,$B$4,$F$4)</f>
        <v>172.34152776705537</v>
      </c>
      <c r="E48" s="6">
        <f>-IPMT('Data Input'!$C$8/12,$B$4-B49,$B$4,$F$4)</f>
        <v>178.14404518485296</v>
      </c>
      <c r="F48" s="8">
        <f t="shared" si="2"/>
        <v>23752.539357980389</v>
      </c>
    </row>
    <row r="49" spans="1:6" x14ac:dyDescent="0.2">
      <c r="A49" s="1">
        <f t="shared" si="0"/>
        <v>45</v>
      </c>
      <c r="B49" s="1">
        <f t="shared" si="1"/>
        <v>94</v>
      </c>
      <c r="C49" s="5">
        <f>'Data Input'!$C$10</f>
        <v>350</v>
      </c>
      <c r="D49" s="6">
        <f>-PPMT('Data Input'!$C$8/12,$B$4-B50,$B$4,$F$4)</f>
        <v>173.63408922530829</v>
      </c>
      <c r="E49" s="6">
        <f>-IPMT('Data Input'!$C$8/12,$B$4-B50,$B$4,$F$4)</f>
        <v>176.85148372660004</v>
      </c>
      <c r="F49" s="8">
        <f t="shared" si="2"/>
        <v>23580.197830213336</v>
      </c>
    </row>
    <row r="50" spans="1:6" x14ac:dyDescent="0.2">
      <c r="A50" s="1">
        <f t="shared" si="0"/>
        <v>46</v>
      </c>
      <c r="B50" s="1">
        <f t="shared" si="1"/>
        <v>93</v>
      </c>
      <c r="C50" s="5">
        <f>'Data Input'!$C$10</f>
        <v>350</v>
      </c>
      <c r="D50" s="6">
        <f>-PPMT('Data Input'!$C$8/12,$B$4-B51,$B$4,$F$4)</f>
        <v>174.93634489449809</v>
      </c>
      <c r="E50" s="6">
        <f>-IPMT('Data Input'!$C$8/12,$B$4-B51,$B$4,$F$4)</f>
        <v>175.54922805741023</v>
      </c>
      <c r="F50" s="8">
        <f t="shared" si="2"/>
        <v>23406.563740988029</v>
      </c>
    </row>
    <row r="51" spans="1:6" x14ac:dyDescent="0.2">
      <c r="A51" s="1">
        <f t="shared" si="0"/>
        <v>47</v>
      </c>
      <c r="B51" s="1">
        <f t="shared" si="1"/>
        <v>92</v>
      </c>
      <c r="C51" s="5">
        <f>'Data Input'!$C$10</f>
        <v>350</v>
      </c>
      <c r="D51" s="6">
        <f>-PPMT('Data Input'!$C$8/12,$B$4-B52,$B$4,$F$4)</f>
        <v>176.24836748120686</v>
      </c>
      <c r="E51" s="6">
        <f>-IPMT('Data Input'!$C$8/12,$B$4-B52,$B$4,$F$4)</f>
        <v>174.2372054707015</v>
      </c>
      <c r="F51" s="8">
        <f t="shared" si="2"/>
        <v>23231.627396093532</v>
      </c>
    </row>
    <row r="52" spans="1:6" x14ac:dyDescent="0.2">
      <c r="A52" s="2">
        <f t="shared" si="0"/>
        <v>48</v>
      </c>
      <c r="B52" s="3">
        <f t="shared" si="1"/>
        <v>91</v>
      </c>
      <c r="C52" s="5">
        <f>'Data Input'!$C$10</f>
        <v>350</v>
      </c>
      <c r="D52" s="6">
        <f>-PPMT('Data Input'!$C$8/12,$B$4-B53,$B$4,$F$4)</f>
        <v>177.57023023731588</v>
      </c>
      <c r="E52" s="6">
        <f>-IPMT('Data Input'!$C$8/12,$B$4-B53,$B$4,$F$4)</f>
        <v>172.91534271459247</v>
      </c>
      <c r="F52" s="9">
        <f t="shared" si="2"/>
        <v>23055.379028612326</v>
      </c>
    </row>
    <row r="53" spans="1:6" x14ac:dyDescent="0.2">
      <c r="A53" s="1">
        <f t="shared" si="0"/>
        <v>49</v>
      </c>
      <c r="B53" s="1">
        <f t="shared" si="1"/>
        <v>90</v>
      </c>
      <c r="C53" s="5">
        <f>'Data Input'!$C$10</f>
        <v>350</v>
      </c>
      <c r="D53" s="6">
        <f>-PPMT('Data Input'!$C$8/12,$B$4-B54,$B$4,$F$4)</f>
        <v>178.90200696409573</v>
      </c>
      <c r="E53" s="6">
        <f>-IPMT('Data Input'!$C$8/12,$B$4-B54,$B$4,$F$4)</f>
        <v>171.58356598781259</v>
      </c>
      <c r="F53" s="8">
        <f t="shared" si="2"/>
        <v>22877.808798375008</v>
      </c>
    </row>
    <row r="54" spans="1:6" x14ac:dyDescent="0.2">
      <c r="A54" s="1">
        <f t="shared" si="0"/>
        <v>50</v>
      </c>
      <c r="B54" s="1">
        <f t="shared" si="1"/>
        <v>89</v>
      </c>
      <c r="C54" s="5">
        <f>'Data Input'!$C$10</f>
        <v>350</v>
      </c>
      <c r="D54" s="6">
        <f>-PPMT('Data Input'!$C$8/12,$B$4-B55,$B$4,$F$4)</f>
        <v>180.24377201632646</v>
      </c>
      <c r="E54" s="6">
        <f>-IPMT('Data Input'!$C$8/12,$B$4-B55,$B$4,$F$4)</f>
        <v>170.24180093558189</v>
      </c>
      <c r="F54" s="8">
        <f t="shared" si="2"/>
        <v>22698.906791410911</v>
      </c>
    </row>
    <row r="55" spans="1:6" x14ac:dyDescent="0.2">
      <c r="A55" s="1">
        <f t="shared" si="0"/>
        <v>51</v>
      </c>
      <c r="B55" s="1">
        <f t="shared" si="1"/>
        <v>88</v>
      </c>
      <c r="C55" s="5">
        <f>'Data Input'!$C$10</f>
        <v>350</v>
      </c>
      <c r="D55" s="6">
        <f>-PPMT('Data Input'!$C$8/12,$B$4-B56,$B$4,$F$4)</f>
        <v>181.59560030644892</v>
      </c>
      <c r="E55" s="6">
        <f>-IPMT('Data Input'!$C$8/12,$B$4-B56,$B$4,$F$4)</f>
        <v>168.88997264545941</v>
      </c>
      <c r="F55" s="8">
        <f t="shared" si="2"/>
        <v>22518.663019394586</v>
      </c>
    </row>
    <row r="56" spans="1:6" x14ac:dyDescent="0.2">
      <c r="A56" s="1">
        <f t="shared" si="0"/>
        <v>52</v>
      </c>
      <c r="B56" s="1">
        <f t="shared" si="1"/>
        <v>87</v>
      </c>
      <c r="C56" s="5">
        <f>'Data Input'!$C$10</f>
        <v>350</v>
      </c>
      <c r="D56" s="6">
        <f>-PPMT('Data Input'!$C$8/12,$B$4-B57,$B$4,$F$4)</f>
        <v>182.95756730874726</v>
      </c>
      <c r="E56" s="6">
        <f>-IPMT('Data Input'!$C$8/12,$B$4-B57,$B$4,$F$4)</f>
        <v>167.52800564316104</v>
      </c>
      <c r="F56" s="8">
        <f t="shared" si="2"/>
        <v>22337.067419088136</v>
      </c>
    </row>
    <row r="57" spans="1:6" x14ac:dyDescent="0.2">
      <c r="A57" s="1">
        <f t="shared" si="0"/>
        <v>53</v>
      </c>
      <c r="B57" s="1">
        <f t="shared" si="1"/>
        <v>86</v>
      </c>
      <c r="C57" s="5">
        <f>'Data Input'!$C$10</f>
        <v>350</v>
      </c>
      <c r="D57" s="6">
        <f>-PPMT('Data Input'!$C$8/12,$B$4-B58,$B$4,$F$4)</f>
        <v>184.32974906356287</v>
      </c>
      <c r="E57" s="6">
        <f>-IPMT('Data Input'!$C$8/12,$B$4-B58,$B$4,$F$4)</f>
        <v>166.15582388834542</v>
      </c>
      <c r="F57" s="8">
        <f t="shared" si="2"/>
        <v>22154.109851779391</v>
      </c>
    </row>
    <row r="58" spans="1:6" x14ac:dyDescent="0.2">
      <c r="A58" s="1">
        <f t="shared" si="0"/>
        <v>54</v>
      </c>
      <c r="B58" s="1">
        <f t="shared" si="1"/>
        <v>85</v>
      </c>
      <c r="C58" s="5">
        <f>'Data Input'!$C$10</f>
        <v>350</v>
      </c>
      <c r="D58" s="6">
        <f>-PPMT('Data Input'!$C$8/12,$B$4-B59,$B$4,$F$4)</f>
        <v>185.7122221815396</v>
      </c>
      <c r="E58" s="6">
        <f>-IPMT('Data Input'!$C$8/12,$B$4-B59,$B$4,$F$4)</f>
        <v>164.77335077036872</v>
      </c>
      <c r="F58" s="8">
        <f t="shared" si="2"/>
        <v>21969.780102715828</v>
      </c>
    </row>
    <row r="59" spans="1:6" x14ac:dyDescent="0.2">
      <c r="A59" s="1">
        <f t="shared" si="0"/>
        <v>55</v>
      </c>
      <c r="B59" s="1">
        <f t="shared" si="1"/>
        <v>84</v>
      </c>
      <c r="C59" s="5">
        <f>'Data Input'!$C$10</f>
        <v>350</v>
      </c>
      <c r="D59" s="6">
        <f>-PPMT('Data Input'!$C$8/12,$B$4-B60,$B$4,$F$4)</f>
        <v>187.10506384790116</v>
      </c>
      <c r="E59" s="6">
        <f>-IPMT('Data Input'!$C$8/12,$B$4-B60,$B$4,$F$4)</f>
        <v>163.38050910400719</v>
      </c>
      <c r="F59" s="8">
        <f t="shared" si="2"/>
        <v>21784.067880534287</v>
      </c>
    </row>
    <row r="60" spans="1:6" x14ac:dyDescent="0.2">
      <c r="A60" s="1">
        <f t="shared" si="0"/>
        <v>56</v>
      </c>
      <c r="B60" s="1">
        <f t="shared" si="1"/>
        <v>83</v>
      </c>
      <c r="C60" s="5">
        <f>'Data Input'!$C$10</f>
        <v>350</v>
      </c>
      <c r="D60" s="6">
        <f>-PPMT('Data Input'!$C$8/12,$B$4-B61,$B$4,$F$4)</f>
        <v>188.50835182676039</v>
      </c>
      <c r="E60" s="6">
        <f>-IPMT('Data Input'!$C$8/12,$B$4-B61,$B$4,$F$4)</f>
        <v>161.97722112514791</v>
      </c>
      <c r="F60" s="8">
        <f t="shared" si="2"/>
        <v>21596.962816686384</v>
      </c>
    </row>
    <row r="61" spans="1:6" x14ac:dyDescent="0.2">
      <c r="A61" s="1">
        <f t="shared" si="0"/>
        <v>57</v>
      </c>
      <c r="B61" s="1">
        <f t="shared" si="1"/>
        <v>82</v>
      </c>
      <c r="C61" s="5">
        <f>'Data Input'!$C$10</f>
        <v>350</v>
      </c>
      <c r="D61" s="6">
        <f>-PPMT('Data Input'!$C$8/12,$B$4-B62,$B$4,$F$4)</f>
        <v>189.92216446546112</v>
      </c>
      <c r="E61" s="6">
        <f>-IPMT('Data Input'!$C$8/12,$B$4-B62,$B$4,$F$4)</f>
        <v>160.56340848644723</v>
      </c>
      <c r="F61" s="8">
        <f t="shared" si="2"/>
        <v>21408.454464859624</v>
      </c>
    </row>
    <row r="62" spans="1:6" x14ac:dyDescent="0.2">
      <c r="A62" s="1">
        <f t="shared" si="0"/>
        <v>58</v>
      </c>
      <c r="B62" s="1">
        <f t="shared" si="1"/>
        <v>81</v>
      </c>
      <c r="C62" s="5">
        <f>'Data Input'!$C$10</f>
        <v>350</v>
      </c>
      <c r="D62" s="6">
        <f>-PPMT('Data Input'!$C$8/12,$B$4-B63,$B$4,$F$4)</f>
        <v>191.34658069895207</v>
      </c>
      <c r="E62" s="6">
        <f>-IPMT('Data Input'!$C$8/12,$B$4-B63,$B$4,$F$4)</f>
        <v>159.13899225295626</v>
      </c>
      <c r="F62" s="8">
        <f t="shared" si="2"/>
        <v>21218.532300394163</v>
      </c>
    </row>
    <row r="63" spans="1:6" x14ac:dyDescent="0.2">
      <c r="A63" s="1">
        <f t="shared" si="0"/>
        <v>59</v>
      </c>
      <c r="B63" s="1">
        <f t="shared" si="1"/>
        <v>80</v>
      </c>
      <c r="C63" s="5">
        <f>'Data Input'!$C$10</f>
        <v>350</v>
      </c>
      <c r="D63" s="6">
        <f>-PPMT('Data Input'!$C$8/12,$B$4-B64,$B$4,$F$4)</f>
        <v>192.78168005419425</v>
      </c>
      <c r="E63" s="6">
        <f>-IPMT('Data Input'!$C$8/12,$B$4-B64,$B$4,$F$4)</f>
        <v>157.70389289771407</v>
      </c>
      <c r="F63" s="8">
        <f t="shared" si="2"/>
        <v>21027.185719695211</v>
      </c>
    </row>
    <row r="64" spans="1:6" x14ac:dyDescent="0.2">
      <c r="A64" s="2">
        <f t="shared" si="0"/>
        <v>60</v>
      </c>
      <c r="B64" s="3">
        <f t="shared" si="1"/>
        <v>79</v>
      </c>
      <c r="C64" s="5">
        <f>'Data Input'!$C$10</f>
        <v>350</v>
      </c>
      <c r="D64" s="6">
        <f>-PPMT('Data Input'!$C$8/12,$B$4-B65,$B$4,$F$4)</f>
        <v>194.22754265460068</v>
      </c>
      <c r="E64" s="6">
        <f>-IPMT('Data Input'!$C$8/12,$B$4-B65,$B$4,$F$4)</f>
        <v>156.25803029730764</v>
      </c>
      <c r="F64" s="9">
        <f t="shared" si="2"/>
        <v>20834.404039641016</v>
      </c>
    </row>
    <row r="65" spans="1:6" x14ac:dyDescent="0.2">
      <c r="A65" s="1">
        <f t="shared" si="0"/>
        <v>61</v>
      </c>
      <c r="B65" s="1">
        <f t="shared" si="1"/>
        <v>78</v>
      </c>
      <c r="C65" s="5">
        <f>'Data Input'!$C$10</f>
        <v>350</v>
      </c>
      <c r="D65" s="6">
        <f>-PPMT('Data Input'!$C$8/12,$B$4-B66,$B$4,$F$4)</f>
        <v>195.68424922451018</v>
      </c>
      <c r="E65" s="6">
        <f>-IPMT('Data Input'!$C$8/12,$B$4-B66,$B$4,$F$4)</f>
        <v>154.80132372739814</v>
      </c>
      <c r="F65" s="8">
        <f t="shared" si="2"/>
        <v>20640.176496986416</v>
      </c>
    </row>
    <row r="66" spans="1:6" x14ac:dyDescent="0.2">
      <c r="A66" s="1">
        <f t="shared" si="0"/>
        <v>62</v>
      </c>
      <c r="B66" s="1">
        <f t="shared" si="1"/>
        <v>77</v>
      </c>
      <c r="C66" s="5">
        <f>'Data Input'!$C$10</f>
        <v>350</v>
      </c>
      <c r="D66" s="6">
        <f>-PPMT('Data Input'!$C$8/12,$B$4-B67,$B$4,$F$4)</f>
        <v>197.15188109369402</v>
      </c>
      <c r="E66" s="6">
        <f>-IPMT('Data Input'!$C$8/12,$B$4-B67,$B$4,$F$4)</f>
        <v>153.33369185821434</v>
      </c>
      <c r="F66" s="8">
        <f t="shared" si="2"/>
        <v>20444.492247761907</v>
      </c>
    </row>
    <row r="67" spans="1:6" x14ac:dyDescent="0.2">
      <c r="A67" s="1">
        <f t="shared" si="0"/>
        <v>63</v>
      </c>
      <c r="B67" s="1">
        <f t="shared" si="1"/>
        <v>76</v>
      </c>
      <c r="C67" s="5">
        <f>'Data Input'!$C$10</f>
        <v>350</v>
      </c>
      <c r="D67" s="6">
        <f>-PPMT('Data Input'!$C$8/12,$B$4-B68,$B$4,$F$4)</f>
        <v>198.63052020189673</v>
      </c>
      <c r="E67" s="6">
        <f>-IPMT('Data Input'!$C$8/12,$B$4-B68,$B$4,$F$4)</f>
        <v>151.85505275001159</v>
      </c>
      <c r="F67" s="8">
        <f t="shared" si="2"/>
        <v>20247.340366668213</v>
      </c>
    </row>
    <row r="68" spans="1:6" x14ac:dyDescent="0.2">
      <c r="A68" s="1">
        <f t="shared" si="0"/>
        <v>64</v>
      </c>
      <c r="B68" s="1">
        <f t="shared" si="1"/>
        <v>75</v>
      </c>
      <c r="C68" s="5">
        <f>'Data Input'!$C$10</f>
        <v>350</v>
      </c>
      <c r="D68" s="6">
        <f>-PPMT('Data Input'!$C$8/12,$B$4-B69,$B$4,$F$4)</f>
        <v>200.12024910341094</v>
      </c>
      <c r="E68" s="6">
        <f>-IPMT('Data Input'!$C$8/12,$B$4-B69,$B$4,$F$4)</f>
        <v>150.36532384849738</v>
      </c>
      <c r="F68" s="8">
        <f t="shared" si="2"/>
        <v>20048.709846466318</v>
      </c>
    </row>
    <row r="69" spans="1:6" x14ac:dyDescent="0.2">
      <c r="A69" s="1">
        <f t="shared" ref="A69:A132" si="3">$B$4-B69</f>
        <v>65</v>
      </c>
      <c r="B69" s="1">
        <f t="shared" ref="B69:B132" si="4">B68-1</f>
        <v>74</v>
      </c>
      <c r="C69" s="5">
        <f>'Data Input'!$C$10</f>
        <v>350</v>
      </c>
      <c r="D69" s="6">
        <f>-PPMT('Data Input'!$C$8/12,$B$4-B70,$B$4,$F$4)</f>
        <v>201.62115097168649</v>
      </c>
      <c r="E69" s="6">
        <f>-IPMT('Data Input'!$C$8/12,$B$4-B70,$B$4,$F$4)</f>
        <v>148.86442198022181</v>
      </c>
      <c r="F69" s="8">
        <f t="shared" ref="F69:F132" si="5">F68-D68</f>
        <v>19848.589597362909</v>
      </c>
    </row>
    <row r="70" spans="1:6" x14ac:dyDescent="0.2">
      <c r="A70" s="1">
        <f t="shared" si="3"/>
        <v>66</v>
      </c>
      <c r="B70" s="1">
        <f t="shared" si="4"/>
        <v>73</v>
      </c>
      <c r="C70" s="5">
        <f>'Data Input'!$C$10</f>
        <v>350</v>
      </c>
      <c r="D70" s="6">
        <f>-PPMT('Data Input'!$C$8/12,$B$4-B71,$B$4,$F$4)</f>
        <v>203.13330960397417</v>
      </c>
      <c r="E70" s="6">
        <f>-IPMT('Data Input'!$C$8/12,$B$4-B71,$B$4,$F$4)</f>
        <v>147.35226334793418</v>
      </c>
      <c r="F70" s="8">
        <f t="shared" si="5"/>
        <v>19646.968446391224</v>
      </c>
    </row>
    <row r="71" spans="1:6" x14ac:dyDescent="0.2">
      <c r="A71" s="1">
        <f t="shared" si="3"/>
        <v>67</v>
      </c>
      <c r="B71" s="1">
        <f t="shared" si="4"/>
        <v>72</v>
      </c>
      <c r="C71" s="5">
        <f>'Data Input'!$C$10</f>
        <v>350</v>
      </c>
      <c r="D71" s="6">
        <f>-PPMT('Data Input'!$C$8/12,$B$4-B72,$B$4,$F$4)</f>
        <v>204.656809426004</v>
      </c>
      <c r="E71" s="6">
        <f>-IPMT('Data Input'!$C$8/12,$B$4-B72,$B$4,$F$4)</f>
        <v>145.82876352590435</v>
      </c>
      <c r="F71" s="8">
        <f t="shared" si="5"/>
        <v>19443.835136787249</v>
      </c>
    </row>
    <row r="72" spans="1:6" x14ac:dyDescent="0.2">
      <c r="A72" s="1">
        <f t="shared" si="3"/>
        <v>68</v>
      </c>
      <c r="B72" s="1">
        <f t="shared" si="4"/>
        <v>71</v>
      </c>
      <c r="C72" s="5">
        <f>'Data Input'!$C$10</f>
        <v>350</v>
      </c>
      <c r="D72" s="6">
        <f>-PPMT('Data Input'!$C$8/12,$B$4-B73,$B$4,$F$4)</f>
        <v>206.19173549669901</v>
      </c>
      <c r="E72" s="6">
        <f>-IPMT('Data Input'!$C$8/12,$B$4-B73,$B$4,$F$4)</f>
        <v>144.29383745520931</v>
      </c>
      <c r="F72" s="8">
        <f t="shared" si="5"/>
        <v>19239.178327361245</v>
      </c>
    </row>
    <row r="73" spans="1:6" x14ac:dyDescent="0.2">
      <c r="A73" s="1">
        <f t="shared" si="3"/>
        <v>69</v>
      </c>
      <c r="B73" s="1">
        <f t="shared" si="4"/>
        <v>70</v>
      </c>
      <c r="C73" s="5">
        <f>'Data Input'!$C$10</f>
        <v>350</v>
      </c>
      <c r="D73" s="6">
        <f>-PPMT('Data Input'!$C$8/12,$B$4-B74,$B$4,$F$4)</f>
        <v>207.73817351292425</v>
      </c>
      <c r="E73" s="6">
        <f>-IPMT('Data Input'!$C$8/12,$B$4-B74,$B$4,$F$4)</f>
        <v>142.7473994389841</v>
      </c>
      <c r="F73" s="8">
        <f t="shared" si="5"/>
        <v>19032.986591864548</v>
      </c>
    </row>
    <row r="74" spans="1:6" x14ac:dyDescent="0.2">
      <c r="A74" s="1">
        <f t="shared" si="3"/>
        <v>70</v>
      </c>
      <c r="B74" s="1">
        <f t="shared" si="4"/>
        <v>69</v>
      </c>
      <c r="C74" s="5">
        <f>'Data Input'!$C$10</f>
        <v>350</v>
      </c>
      <c r="D74" s="6">
        <f>-PPMT('Data Input'!$C$8/12,$B$4-B75,$B$4,$F$4)</f>
        <v>209.29620981427118</v>
      </c>
      <c r="E74" s="6">
        <f>-IPMT('Data Input'!$C$8/12,$B$4-B75,$B$4,$F$4)</f>
        <v>141.18936313763714</v>
      </c>
      <c r="F74" s="8">
        <f t="shared" si="5"/>
        <v>18825.248418351624</v>
      </c>
    </row>
    <row r="75" spans="1:6" x14ac:dyDescent="0.2">
      <c r="A75" s="1">
        <f t="shared" si="3"/>
        <v>71</v>
      </c>
      <c r="B75" s="1">
        <f t="shared" si="4"/>
        <v>68</v>
      </c>
      <c r="C75" s="5">
        <f>'Data Input'!$C$10</f>
        <v>350</v>
      </c>
      <c r="D75" s="6">
        <f>-PPMT('Data Input'!$C$8/12,$B$4-B76,$B$4,$F$4)</f>
        <v>210.86593138787825</v>
      </c>
      <c r="E75" s="6">
        <f>-IPMT('Data Input'!$C$8/12,$B$4-B76,$B$4,$F$4)</f>
        <v>139.61964156403013</v>
      </c>
      <c r="F75" s="8">
        <f t="shared" si="5"/>
        <v>18615.952208537354</v>
      </c>
    </row>
    <row r="76" spans="1:6" x14ac:dyDescent="0.2">
      <c r="A76" s="2">
        <f t="shared" si="3"/>
        <v>72</v>
      </c>
      <c r="B76" s="3">
        <f t="shared" si="4"/>
        <v>67</v>
      </c>
      <c r="C76" s="5">
        <f>'Data Input'!$C$10</f>
        <v>350</v>
      </c>
      <c r="D76" s="6">
        <f>-PPMT('Data Input'!$C$8/12,$B$4-B77,$B$4,$F$4)</f>
        <v>212.4474258732873</v>
      </c>
      <c r="E76" s="6">
        <f>-IPMT('Data Input'!$C$8/12,$B$4-B77,$B$4,$F$4)</f>
        <v>138.03814707862102</v>
      </c>
      <c r="F76" s="9">
        <f t="shared" si="5"/>
        <v>18405.086277149476</v>
      </c>
    </row>
    <row r="77" spans="1:6" x14ac:dyDescent="0.2">
      <c r="A77" s="1">
        <f t="shared" si="3"/>
        <v>73</v>
      </c>
      <c r="B77" s="1">
        <f t="shared" si="4"/>
        <v>66</v>
      </c>
      <c r="C77" s="5">
        <f>'Data Input'!$C$10</f>
        <v>350</v>
      </c>
      <c r="D77" s="6">
        <f>-PPMT('Data Input'!$C$8/12,$B$4-B78,$B$4,$F$4)</f>
        <v>214.04078156733695</v>
      </c>
      <c r="E77" s="6">
        <f>-IPMT('Data Input'!$C$8/12,$B$4-B78,$B$4,$F$4)</f>
        <v>136.44479138457137</v>
      </c>
      <c r="F77" s="8">
        <f t="shared" si="5"/>
        <v>18192.638851276188</v>
      </c>
    </row>
    <row r="78" spans="1:6" x14ac:dyDescent="0.2">
      <c r="A78" s="1">
        <f t="shared" si="3"/>
        <v>74</v>
      </c>
      <c r="B78" s="1">
        <f t="shared" si="4"/>
        <v>65</v>
      </c>
      <c r="C78" s="5">
        <f>'Data Input'!$C$10</f>
        <v>350</v>
      </c>
      <c r="D78" s="6">
        <f>-PPMT('Data Input'!$C$8/12,$B$4-B79,$B$4,$F$4)</f>
        <v>215.64608742909198</v>
      </c>
      <c r="E78" s="6">
        <f>-IPMT('Data Input'!$C$8/12,$B$4-B79,$B$4,$F$4)</f>
        <v>134.83948552281635</v>
      </c>
      <c r="F78" s="8">
        <f t="shared" si="5"/>
        <v>17978.598069708853</v>
      </c>
    </row>
    <row r="79" spans="1:6" x14ac:dyDescent="0.2">
      <c r="A79" s="1">
        <f t="shared" si="3"/>
        <v>75</v>
      </c>
      <c r="B79" s="1">
        <f t="shared" si="4"/>
        <v>64</v>
      </c>
      <c r="C79" s="5">
        <f>'Data Input'!$C$10</f>
        <v>350</v>
      </c>
      <c r="D79" s="6">
        <f>-PPMT('Data Input'!$C$8/12,$B$4-B80,$B$4,$F$4)</f>
        <v>217.26343308481017</v>
      </c>
      <c r="E79" s="6">
        <f>-IPMT('Data Input'!$C$8/12,$B$4-B80,$B$4,$F$4)</f>
        <v>133.22213986709815</v>
      </c>
      <c r="F79" s="8">
        <f t="shared" si="5"/>
        <v>17762.951982279759</v>
      </c>
    </row>
    <row r="80" spans="1:6" x14ac:dyDescent="0.2">
      <c r="A80" s="1">
        <f t="shared" si="3"/>
        <v>76</v>
      </c>
      <c r="B80" s="1">
        <f t="shared" si="4"/>
        <v>63</v>
      </c>
      <c r="C80" s="5">
        <f>'Data Input'!$C$10</f>
        <v>350</v>
      </c>
      <c r="D80" s="6">
        <f>-PPMT('Data Input'!$C$8/12,$B$4-B81,$B$4,$F$4)</f>
        <v>218.89290883294623</v>
      </c>
      <c r="E80" s="6">
        <f>-IPMT('Data Input'!$C$8/12,$B$4-B81,$B$4,$F$4)</f>
        <v>131.59266411896206</v>
      </c>
      <c r="F80" s="8">
        <f t="shared" si="5"/>
        <v>17545.688549194951</v>
      </c>
    </row>
    <row r="81" spans="1:6" x14ac:dyDescent="0.2">
      <c r="A81" s="1">
        <f t="shared" si="3"/>
        <v>77</v>
      </c>
      <c r="B81" s="1">
        <f t="shared" si="4"/>
        <v>62</v>
      </c>
      <c r="C81" s="5">
        <f>'Data Input'!$C$10</f>
        <v>350</v>
      </c>
      <c r="D81" s="6">
        <f>-PPMT('Data Input'!$C$8/12,$B$4-B82,$B$4,$F$4)</f>
        <v>220.53460564919337</v>
      </c>
      <c r="E81" s="6">
        <f>-IPMT('Data Input'!$C$8/12,$B$4-B82,$B$4,$F$4)</f>
        <v>129.95096730271499</v>
      </c>
      <c r="F81" s="8">
        <f t="shared" si="5"/>
        <v>17326.795640362005</v>
      </c>
    </row>
    <row r="82" spans="1:6" x14ac:dyDescent="0.2">
      <c r="A82" s="1">
        <f t="shared" si="3"/>
        <v>78</v>
      </c>
      <c r="B82" s="1">
        <f t="shared" si="4"/>
        <v>61</v>
      </c>
      <c r="C82" s="5">
        <f>'Data Input'!$C$10</f>
        <v>350</v>
      </c>
      <c r="D82" s="6">
        <f>-PPMT('Data Input'!$C$8/12,$B$4-B83,$B$4,$F$4)</f>
        <v>222.18861519156232</v>
      </c>
      <c r="E82" s="6">
        <f>-IPMT('Data Input'!$C$8/12,$B$4-B83,$B$4,$F$4)</f>
        <v>128.29695776034603</v>
      </c>
      <c r="F82" s="8">
        <f t="shared" si="5"/>
        <v>17106.26103471281</v>
      </c>
    </row>
    <row r="83" spans="1:6" x14ac:dyDescent="0.2">
      <c r="A83" s="1">
        <f t="shared" si="3"/>
        <v>79</v>
      </c>
      <c r="B83" s="1">
        <f t="shared" si="4"/>
        <v>60</v>
      </c>
      <c r="C83" s="5">
        <f>'Data Input'!$C$10</f>
        <v>350</v>
      </c>
      <c r="D83" s="6">
        <f>-PPMT('Data Input'!$C$8/12,$B$4-B84,$B$4,$F$4)</f>
        <v>223.85502980549899</v>
      </c>
      <c r="E83" s="6">
        <f>-IPMT('Data Input'!$C$8/12,$B$4-B84,$B$4,$F$4)</f>
        <v>126.63054314640931</v>
      </c>
      <c r="F83" s="8">
        <f t="shared" si="5"/>
        <v>16884.07241952125</v>
      </c>
    </row>
    <row r="84" spans="1:6" x14ac:dyDescent="0.2">
      <c r="A84" s="1">
        <f t="shared" si="3"/>
        <v>80</v>
      </c>
      <c r="B84" s="1">
        <f t="shared" si="4"/>
        <v>59</v>
      </c>
      <c r="C84" s="5">
        <f>'Data Input'!$C$10</f>
        <v>350</v>
      </c>
      <c r="D84" s="6">
        <f>-PPMT('Data Input'!$C$8/12,$B$4-B85,$B$4,$F$4)</f>
        <v>225.53394252904025</v>
      </c>
      <c r="E84" s="6">
        <f>-IPMT('Data Input'!$C$8/12,$B$4-B85,$B$4,$F$4)</f>
        <v>124.95163042286805</v>
      </c>
      <c r="F84" s="8">
        <f t="shared" si="5"/>
        <v>16660.217389715752</v>
      </c>
    </row>
    <row r="85" spans="1:6" x14ac:dyDescent="0.2">
      <c r="A85" s="1">
        <f t="shared" si="3"/>
        <v>81</v>
      </c>
      <c r="B85" s="1">
        <f t="shared" si="4"/>
        <v>58</v>
      </c>
      <c r="C85" s="5">
        <f>'Data Input'!$C$10</f>
        <v>350</v>
      </c>
      <c r="D85" s="6">
        <f>-PPMT('Data Input'!$C$8/12,$B$4-B86,$B$4,$F$4)</f>
        <v>227.22544709800809</v>
      </c>
      <c r="E85" s="6">
        <f>-IPMT('Data Input'!$C$8/12,$B$4-B86,$B$4,$F$4)</f>
        <v>123.26012585390025</v>
      </c>
      <c r="F85" s="8">
        <f t="shared" si="5"/>
        <v>16434.683447186711</v>
      </c>
    </row>
    <row r="86" spans="1:6" x14ac:dyDescent="0.2">
      <c r="A86" s="1">
        <f t="shared" si="3"/>
        <v>82</v>
      </c>
      <c r="B86" s="1">
        <f t="shared" si="4"/>
        <v>57</v>
      </c>
      <c r="C86" s="5">
        <f>'Data Input'!$C$10</f>
        <v>350</v>
      </c>
      <c r="D86" s="6">
        <f>-PPMT('Data Input'!$C$8/12,$B$4-B87,$B$4,$F$4)</f>
        <v>228.92963795124314</v>
      </c>
      <c r="E86" s="6">
        <f>-IPMT('Data Input'!$C$8/12,$B$4-B87,$B$4,$F$4)</f>
        <v>121.5559350006652</v>
      </c>
      <c r="F86" s="8">
        <f t="shared" si="5"/>
        <v>16207.458000088704</v>
      </c>
    </row>
    <row r="87" spans="1:6" x14ac:dyDescent="0.2">
      <c r="A87" s="1">
        <f t="shared" si="3"/>
        <v>83</v>
      </c>
      <c r="B87" s="1">
        <f t="shared" si="4"/>
        <v>56</v>
      </c>
      <c r="C87" s="5">
        <f>'Data Input'!$C$10</f>
        <v>350</v>
      </c>
      <c r="D87" s="6">
        <f>-PPMT('Data Input'!$C$8/12,$B$4-B88,$B$4,$F$4)</f>
        <v>230.64661023587743</v>
      </c>
      <c r="E87" s="6">
        <f>-IPMT('Data Input'!$C$8/12,$B$4-B88,$B$4,$F$4)</f>
        <v>119.83896271603088</v>
      </c>
      <c r="F87" s="8">
        <f t="shared" si="5"/>
        <v>15978.52836213746</v>
      </c>
    </row>
    <row r="88" spans="1:6" x14ac:dyDescent="0.2">
      <c r="A88" s="2">
        <f t="shared" si="3"/>
        <v>84</v>
      </c>
      <c r="B88" s="3">
        <f t="shared" si="4"/>
        <v>55</v>
      </c>
      <c r="C88" s="5">
        <f>'Data Input'!$C$10</f>
        <v>350</v>
      </c>
      <c r="D88" s="6">
        <f>-PPMT('Data Input'!$C$8/12,$B$4-B89,$B$4,$F$4)</f>
        <v>232.37645981264654</v>
      </c>
      <c r="E88" s="6">
        <f>-IPMT('Data Input'!$C$8/12,$B$4-B89,$B$4,$F$4)</f>
        <v>118.10911313926181</v>
      </c>
      <c r="F88" s="9">
        <f t="shared" si="5"/>
        <v>15747.881751901583</v>
      </c>
    </row>
    <row r="89" spans="1:6" x14ac:dyDescent="0.2">
      <c r="A89" s="1">
        <f t="shared" si="3"/>
        <v>85</v>
      </c>
      <c r="B89" s="1">
        <f t="shared" si="4"/>
        <v>54</v>
      </c>
      <c r="C89" s="5">
        <f>'Data Input'!$C$10</f>
        <v>350</v>
      </c>
      <c r="D89" s="6">
        <f>-PPMT('Data Input'!$C$8/12,$B$4-B90,$B$4,$F$4)</f>
        <v>234.11928326124138</v>
      </c>
      <c r="E89" s="6">
        <f>-IPMT('Data Input'!$C$8/12,$B$4-B90,$B$4,$F$4)</f>
        <v>116.36628969066695</v>
      </c>
      <c r="F89" s="8">
        <f t="shared" si="5"/>
        <v>15515.505292088936</v>
      </c>
    </row>
    <row r="90" spans="1:6" x14ac:dyDescent="0.2">
      <c r="A90" s="1">
        <f t="shared" si="3"/>
        <v>86</v>
      </c>
      <c r="B90" s="1">
        <f t="shared" si="4"/>
        <v>53</v>
      </c>
      <c r="C90" s="5">
        <f>'Data Input'!$C$10</f>
        <v>350</v>
      </c>
      <c r="D90" s="6">
        <f>-PPMT('Data Input'!$C$8/12,$B$4-B91,$B$4,$F$4)</f>
        <v>235.87517788570068</v>
      </c>
      <c r="E90" s="6">
        <f>-IPMT('Data Input'!$C$8/12,$B$4-B91,$B$4,$F$4)</f>
        <v>114.61039506620763</v>
      </c>
      <c r="F90" s="8">
        <f t="shared" si="5"/>
        <v>15281.386008827694</v>
      </c>
    </row>
    <row r="91" spans="1:6" x14ac:dyDescent="0.2">
      <c r="A91" s="1">
        <f t="shared" si="3"/>
        <v>87</v>
      </c>
      <c r="B91" s="1">
        <f t="shared" si="4"/>
        <v>52</v>
      </c>
      <c r="C91" s="5">
        <f>'Data Input'!$C$10</f>
        <v>350</v>
      </c>
      <c r="D91" s="6">
        <f>-PPMT('Data Input'!$C$8/12,$B$4-B92,$B$4,$F$4)</f>
        <v>237.64424171984345</v>
      </c>
      <c r="E91" s="6">
        <f>-IPMT('Data Input'!$C$8/12,$B$4-B92,$B$4,$F$4)</f>
        <v>112.84133123206489</v>
      </c>
      <c r="F91" s="8">
        <f t="shared" si="5"/>
        <v>15045.510830941994</v>
      </c>
    </row>
    <row r="92" spans="1:6" x14ac:dyDescent="0.2">
      <c r="A92" s="1">
        <f t="shared" si="3"/>
        <v>88</v>
      </c>
      <c r="B92" s="1">
        <f t="shared" si="4"/>
        <v>51</v>
      </c>
      <c r="C92" s="5">
        <f>'Data Input'!$C$10</f>
        <v>350</v>
      </c>
      <c r="D92" s="6">
        <f>-PPMT('Data Input'!$C$8/12,$B$4-B93,$B$4,$F$4)</f>
        <v>239.42657353274225</v>
      </c>
      <c r="E92" s="6">
        <f>-IPMT('Data Input'!$C$8/12,$B$4-B93,$B$4,$F$4)</f>
        <v>111.05899941916606</v>
      </c>
      <c r="F92" s="8">
        <f t="shared" si="5"/>
        <v>14807.866589222151</v>
      </c>
    </row>
    <row r="93" spans="1:6" x14ac:dyDescent="0.2">
      <c r="A93" s="1">
        <f t="shared" si="3"/>
        <v>89</v>
      </c>
      <c r="B93" s="1">
        <f t="shared" si="4"/>
        <v>50</v>
      </c>
      <c r="C93" s="5">
        <f>'Data Input'!$C$10</f>
        <v>350</v>
      </c>
      <c r="D93" s="6">
        <f>-PPMT('Data Input'!$C$8/12,$B$4-B94,$B$4,$F$4)</f>
        <v>241.22227283423786</v>
      </c>
      <c r="E93" s="6">
        <f>-IPMT('Data Input'!$C$8/12,$B$4-B94,$B$4,$F$4)</f>
        <v>109.26330011767048</v>
      </c>
      <c r="F93" s="8">
        <f t="shared" si="5"/>
        <v>14568.440015689408</v>
      </c>
    </row>
    <row r="94" spans="1:6" x14ac:dyDescent="0.2">
      <c r="A94" s="1">
        <f t="shared" si="3"/>
        <v>90</v>
      </c>
      <c r="B94" s="1">
        <f t="shared" si="4"/>
        <v>49</v>
      </c>
      <c r="C94" s="5">
        <f>'Data Input'!$C$10</f>
        <v>350</v>
      </c>
      <c r="D94" s="6">
        <f>-PPMT('Data Input'!$C$8/12,$B$4-B95,$B$4,$F$4)</f>
        <v>243.03143988049462</v>
      </c>
      <c r="E94" s="6">
        <f>-IPMT('Data Input'!$C$8/12,$B$4-B95,$B$4,$F$4)</f>
        <v>107.45413307141372</v>
      </c>
      <c r="F94" s="8">
        <f t="shared" si="5"/>
        <v>14327.217742855169</v>
      </c>
    </row>
    <row r="95" spans="1:6" x14ac:dyDescent="0.2">
      <c r="A95" s="1">
        <f t="shared" si="3"/>
        <v>91</v>
      </c>
      <c r="B95" s="1">
        <f t="shared" si="4"/>
        <v>48</v>
      </c>
      <c r="C95" s="5">
        <f>'Data Input'!$C$10</f>
        <v>350</v>
      </c>
      <c r="D95" s="6">
        <f>-PPMT('Data Input'!$C$8/12,$B$4-B96,$B$4,$F$4)</f>
        <v>244.85417567959834</v>
      </c>
      <c r="E95" s="6">
        <f>-IPMT('Data Input'!$C$8/12,$B$4-B96,$B$4,$F$4)</f>
        <v>105.63139727230998</v>
      </c>
      <c r="F95" s="8">
        <f t="shared" si="5"/>
        <v>14084.186302974675</v>
      </c>
    </row>
    <row r="96" spans="1:6" x14ac:dyDescent="0.2">
      <c r="A96" s="1">
        <f t="shared" si="3"/>
        <v>92</v>
      </c>
      <c r="B96" s="1">
        <f t="shared" si="4"/>
        <v>47</v>
      </c>
      <c r="C96" s="5">
        <f>'Data Input'!$C$10</f>
        <v>350</v>
      </c>
      <c r="D96" s="6">
        <f>-PPMT('Data Input'!$C$8/12,$B$4-B97,$B$4,$F$4)</f>
        <v>246.6905819971953</v>
      </c>
      <c r="E96" s="6">
        <f>-IPMT('Data Input'!$C$8/12,$B$4-B97,$B$4,$F$4)</f>
        <v>103.79499095471303</v>
      </c>
      <c r="F96" s="8">
        <f t="shared" si="5"/>
        <v>13839.332127295076</v>
      </c>
    </row>
    <row r="97" spans="1:6" x14ac:dyDescent="0.2">
      <c r="A97" s="1">
        <f t="shared" si="3"/>
        <v>93</v>
      </c>
      <c r="B97" s="1">
        <f t="shared" si="4"/>
        <v>46</v>
      </c>
      <c r="C97" s="5">
        <f>'Data Input'!$C$10</f>
        <v>350</v>
      </c>
      <c r="D97" s="6">
        <f>-PPMT('Data Input'!$C$8/12,$B$4-B98,$B$4,$F$4)</f>
        <v>248.54076136217432</v>
      </c>
      <c r="E97" s="6">
        <f>-IPMT('Data Input'!$C$8/12,$B$4-B98,$B$4,$F$4)</f>
        <v>101.94481158973404</v>
      </c>
      <c r="F97" s="8">
        <f t="shared" si="5"/>
        <v>13592.64154529788</v>
      </c>
    </row>
    <row r="98" spans="1:6" x14ac:dyDescent="0.2">
      <c r="A98" s="1">
        <f t="shared" si="3"/>
        <v>94</v>
      </c>
      <c r="B98" s="1">
        <f t="shared" si="4"/>
        <v>45</v>
      </c>
      <c r="C98" s="5">
        <f>'Data Input'!$C$10</f>
        <v>350</v>
      </c>
      <c r="D98" s="6">
        <f>-PPMT('Data Input'!$C$8/12,$B$4-B99,$B$4,$F$4)</f>
        <v>250.40481707239061</v>
      </c>
      <c r="E98" s="6">
        <f>-IPMT('Data Input'!$C$8/12,$B$4-B99,$B$4,$F$4)</f>
        <v>100.08075587951774</v>
      </c>
      <c r="F98" s="8">
        <f t="shared" si="5"/>
        <v>13344.100783935706</v>
      </c>
    </row>
    <row r="99" spans="1:6" x14ac:dyDescent="0.2">
      <c r="A99" s="1">
        <f t="shared" si="3"/>
        <v>95</v>
      </c>
      <c r="B99" s="1">
        <f t="shared" si="4"/>
        <v>44</v>
      </c>
      <c r="C99" s="5">
        <f>'Data Input'!$C$10</f>
        <v>350</v>
      </c>
      <c r="D99" s="6">
        <f>-PPMT('Data Input'!$C$8/12,$B$4-B100,$B$4,$F$4)</f>
        <v>252.28285320043355</v>
      </c>
      <c r="E99" s="6">
        <f>-IPMT('Data Input'!$C$8/12,$B$4-B100,$B$4,$F$4)</f>
        <v>98.202719751474802</v>
      </c>
      <c r="F99" s="8">
        <f t="shared" si="5"/>
        <v>13093.695966863315</v>
      </c>
    </row>
    <row r="100" spans="1:6" x14ac:dyDescent="0.2">
      <c r="A100" s="2">
        <f t="shared" si="3"/>
        <v>96</v>
      </c>
      <c r="B100" s="3">
        <f t="shared" si="4"/>
        <v>43</v>
      </c>
      <c r="C100" s="5">
        <f>'Data Input'!$C$10</f>
        <v>350</v>
      </c>
      <c r="D100" s="6">
        <f>-PPMT('Data Input'!$C$8/12,$B$4-B101,$B$4,$F$4)</f>
        <v>254.17497459943675</v>
      </c>
      <c r="E100" s="6">
        <f>-IPMT('Data Input'!$C$8/12,$B$4-B101,$B$4,$F$4)</f>
        <v>96.310598352471573</v>
      </c>
      <c r="F100" s="9">
        <f t="shared" si="5"/>
        <v>12841.413113662882</v>
      </c>
    </row>
    <row r="101" spans="1:6" x14ac:dyDescent="0.2">
      <c r="A101" s="1">
        <f t="shared" si="3"/>
        <v>97</v>
      </c>
      <c r="B101" s="1">
        <f t="shared" si="4"/>
        <v>42</v>
      </c>
      <c r="C101" s="5">
        <f>'Data Input'!$C$10</f>
        <v>350</v>
      </c>
      <c r="D101" s="6">
        <f>-PPMT('Data Input'!$C$8/12,$B$4-B102,$B$4,$F$4)</f>
        <v>256.08128690893255</v>
      </c>
      <c r="E101" s="6">
        <f>-IPMT('Data Input'!$C$8/12,$B$4-B102,$B$4,$F$4)</f>
        <v>94.40428604297577</v>
      </c>
      <c r="F101" s="8">
        <f t="shared" si="5"/>
        <v>12587.238139063445</v>
      </c>
    </row>
    <row r="102" spans="1:6" x14ac:dyDescent="0.2">
      <c r="A102" s="1">
        <f t="shared" si="3"/>
        <v>98</v>
      </c>
      <c r="B102" s="1">
        <f t="shared" si="4"/>
        <v>41</v>
      </c>
      <c r="C102" s="5">
        <f>'Data Input'!$C$10</f>
        <v>350</v>
      </c>
      <c r="D102" s="6">
        <f>-PPMT('Data Input'!$C$8/12,$B$4-B103,$B$4,$F$4)</f>
        <v>258.00189656074957</v>
      </c>
      <c r="E102" s="6">
        <f>-IPMT('Data Input'!$C$8/12,$B$4-B103,$B$4,$F$4)</f>
        <v>92.483676391158795</v>
      </c>
      <c r="F102" s="8">
        <f t="shared" si="5"/>
        <v>12331.156852154512</v>
      </c>
    </row>
    <row r="103" spans="1:6" x14ac:dyDescent="0.2">
      <c r="A103" s="1">
        <f t="shared" si="3"/>
        <v>99</v>
      </c>
      <c r="B103" s="1">
        <f t="shared" si="4"/>
        <v>40</v>
      </c>
      <c r="C103" s="5">
        <f>'Data Input'!$C$10</f>
        <v>350</v>
      </c>
      <c r="D103" s="6">
        <f>-PPMT('Data Input'!$C$8/12,$B$4-B104,$B$4,$F$4)</f>
        <v>259.93691078495516</v>
      </c>
      <c r="E103" s="6">
        <f>-IPMT('Data Input'!$C$8/12,$B$4-B104,$B$4,$F$4)</f>
        <v>90.54866216695315</v>
      </c>
      <c r="F103" s="8">
        <f t="shared" si="5"/>
        <v>12073.154955593764</v>
      </c>
    </row>
    <row r="104" spans="1:6" x14ac:dyDescent="0.2">
      <c r="A104" s="1">
        <f t="shared" si="3"/>
        <v>100</v>
      </c>
      <c r="B104" s="1">
        <f t="shared" si="4"/>
        <v>39</v>
      </c>
      <c r="C104" s="5">
        <f>'Data Input'!$C$10</f>
        <v>350</v>
      </c>
      <c r="D104" s="6">
        <f>-PPMT('Data Input'!$C$8/12,$B$4-B105,$B$4,$F$4)</f>
        <v>261.88643761584228</v>
      </c>
      <c r="E104" s="6">
        <f>-IPMT('Data Input'!$C$8/12,$B$4-B105,$B$4,$F$4)</f>
        <v>88.599135336066013</v>
      </c>
      <c r="F104" s="8">
        <f t="shared" si="5"/>
        <v>11813.218044808809</v>
      </c>
    </row>
    <row r="105" spans="1:6" x14ac:dyDescent="0.2">
      <c r="A105" s="1">
        <f t="shared" si="3"/>
        <v>101</v>
      </c>
      <c r="B105" s="1">
        <f t="shared" si="4"/>
        <v>38</v>
      </c>
      <c r="C105" s="5">
        <f>'Data Input'!$C$10</f>
        <v>350</v>
      </c>
      <c r="D105" s="6">
        <f>-PPMT('Data Input'!$C$8/12,$B$4-B106,$B$4,$F$4)</f>
        <v>263.85058589796114</v>
      </c>
      <c r="E105" s="6">
        <f>-IPMT('Data Input'!$C$8/12,$B$4-B106,$B$4,$F$4)</f>
        <v>86.634987053947185</v>
      </c>
      <c r="F105" s="8">
        <f t="shared" si="5"/>
        <v>11551.331607192968</v>
      </c>
    </row>
    <row r="106" spans="1:6" x14ac:dyDescent="0.2">
      <c r="A106" s="1">
        <f t="shared" si="3"/>
        <v>102</v>
      </c>
      <c r="B106" s="1">
        <f t="shared" si="4"/>
        <v>37</v>
      </c>
      <c r="C106" s="5">
        <f>'Data Input'!$C$10</f>
        <v>350</v>
      </c>
      <c r="D106" s="6">
        <f>-PPMT('Data Input'!$C$8/12,$B$4-B107,$B$4,$F$4)</f>
        <v>265.82946529219589</v>
      </c>
      <c r="E106" s="6">
        <f>-IPMT('Data Input'!$C$8/12,$B$4-B107,$B$4,$F$4)</f>
        <v>84.656107659712475</v>
      </c>
      <c r="F106" s="8">
        <f t="shared" si="5"/>
        <v>11287.481021295007</v>
      </c>
    </row>
    <row r="107" spans="1:6" x14ac:dyDescent="0.2">
      <c r="A107" s="1">
        <f t="shared" si="3"/>
        <v>103</v>
      </c>
      <c r="B107" s="1">
        <f t="shared" si="4"/>
        <v>36</v>
      </c>
      <c r="C107" s="5">
        <f>'Data Input'!$C$10</f>
        <v>350</v>
      </c>
      <c r="D107" s="6">
        <f>-PPMT('Data Input'!$C$8/12,$B$4-B108,$B$4,$F$4)</f>
        <v>267.82318628188733</v>
      </c>
      <c r="E107" s="6">
        <f>-IPMT('Data Input'!$C$8/12,$B$4-B108,$B$4,$F$4)</f>
        <v>82.662386670020993</v>
      </c>
      <c r="F107" s="8">
        <f t="shared" si="5"/>
        <v>11021.651556002811</v>
      </c>
    </row>
    <row r="108" spans="1:6" x14ac:dyDescent="0.2">
      <c r="A108" s="1">
        <f t="shared" si="3"/>
        <v>104</v>
      </c>
      <c r="B108" s="1">
        <f t="shared" si="4"/>
        <v>35</v>
      </c>
      <c r="C108" s="5">
        <f>'Data Input'!$C$10</f>
        <v>350</v>
      </c>
      <c r="D108" s="6">
        <f>-PPMT('Data Input'!$C$8/12,$B$4-B109,$B$4,$F$4)</f>
        <v>269.83186017900147</v>
      </c>
      <c r="E108" s="6">
        <f>-IPMT('Data Input'!$C$8/12,$B$4-B109,$B$4,$F$4)</f>
        <v>80.653712772906843</v>
      </c>
      <c r="F108" s="8">
        <f t="shared" si="5"/>
        <v>10753.828369720924</v>
      </c>
    </row>
    <row r="109" spans="1:6" x14ac:dyDescent="0.2">
      <c r="A109" s="1">
        <f t="shared" si="3"/>
        <v>105</v>
      </c>
      <c r="B109" s="1">
        <f t="shared" si="4"/>
        <v>34</v>
      </c>
      <c r="C109" s="5">
        <f>'Data Input'!$C$10</f>
        <v>350</v>
      </c>
      <c r="D109" s="6">
        <f>-PPMT('Data Input'!$C$8/12,$B$4-B110,$B$4,$F$4)</f>
        <v>271.85559913034399</v>
      </c>
      <c r="E109" s="6">
        <f>-IPMT('Data Input'!$C$8/12,$B$4-B110,$B$4,$F$4)</f>
        <v>78.629973821564334</v>
      </c>
      <c r="F109" s="8">
        <f t="shared" si="5"/>
        <v>10483.996509541923</v>
      </c>
    </row>
    <row r="110" spans="1:6" x14ac:dyDescent="0.2">
      <c r="A110" s="1">
        <f t="shared" si="3"/>
        <v>106</v>
      </c>
      <c r="B110" s="1">
        <f t="shared" si="4"/>
        <v>33</v>
      </c>
      <c r="C110" s="5">
        <f>'Data Input'!$C$10</f>
        <v>350</v>
      </c>
      <c r="D110" s="6">
        <f>-PPMT('Data Input'!$C$8/12,$B$4-B111,$B$4,$F$4)</f>
        <v>273.89451612382157</v>
      </c>
      <c r="E110" s="6">
        <f>-IPMT('Data Input'!$C$8/12,$B$4-B111,$B$4,$F$4)</f>
        <v>76.591056828086764</v>
      </c>
      <c r="F110" s="8">
        <f t="shared" si="5"/>
        <v>10212.140910411579</v>
      </c>
    </row>
    <row r="111" spans="1:6" x14ac:dyDescent="0.2">
      <c r="A111" s="1">
        <f t="shared" si="3"/>
        <v>107</v>
      </c>
      <c r="B111" s="1">
        <f t="shared" si="4"/>
        <v>32</v>
      </c>
      <c r="C111" s="5">
        <f>'Data Input'!$C$10</f>
        <v>350</v>
      </c>
      <c r="D111" s="6">
        <f>-PPMT('Data Input'!$C$8/12,$B$4-B112,$B$4,$F$4)</f>
        <v>275.94872499475025</v>
      </c>
      <c r="E111" s="6">
        <f>-IPMT('Data Input'!$C$8/12,$B$4-B112,$B$4,$F$4)</f>
        <v>74.536847957158102</v>
      </c>
      <c r="F111" s="8">
        <f t="shared" si="5"/>
        <v>9938.2463942877584</v>
      </c>
    </row>
    <row r="112" spans="1:6" x14ac:dyDescent="0.2">
      <c r="A112" s="2">
        <f t="shared" si="3"/>
        <v>108</v>
      </c>
      <c r="B112" s="3">
        <f t="shared" si="4"/>
        <v>31</v>
      </c>
      <c r="C112" s="5">
        <f>'Data Input'!$C$10</f>
        <v>350</v>
      </c>
      <c r="D112" s="6">
        <f>-PPMT('Data Input'!$C$8/12,$B$4-B113,$B$4,$F$4)</f>
        <v>278.01834043221089</v>
      </c>
      <c r="E112" s="6">
        <f>-IPMT('Data Input'!$C$8/12,$B$4-B113,$B$4,$F$4)</f>
        <v>72.467232519697475</v>
      </c>
      <c r="F112" s="9">
        <f t="shared" si="5"/>
        <v>9662.2976692930079</v>
      </c>
    </row>
    <row r="113" spans="1:10" x14ac:dyDescent="0.2">
      <c r="A113" s="1">
        <f t="shared" si="3"/>
        <v>109</v>
      </c>
      <c r="B113" s="1">
        <f t="shared" si="4"/>
        <v>30</v>
      </c>
      <c r="C113" s="5">
        <f>'Data Input'!$C$10</f>
        <v>350</v>
      </c>
      <c r="D113" s="6">
        <f>-PPMT('Data Input'!$C$8/12,$B$4-B114,$B$4,$F$4)</f>
        <v>280.10347798545246</v>
      </c>
      <c r="E113" s="6">
        <f>-IPMT('Data Input'!$C$8/12,$B$4-B114,$B$4,$F$4)</f>
        <v>70.382094966455895</v>
      </c>
      <c r="F113" s="8">
        <f t="shared" si="5"/>
        <v>9384.2793288607972</v>
      </c>
    </row>
    <row r="114" spans="1:10" x14ac:dyDescent="0.2">
      <c r="A114" s="1">
        <f t="shared" si="3"/>
        <v>110</v>
      </c>
      <c r="B114" s="1">
        <f t="shared" si="4"/>
        <v>29</v>
      </c>
      <c r="C114" s="5">
        <f>'Data Input'!$C$10</f>
        <v>350</v>
      </c>
      <c r="D114" s="6">
        <f>-PPMT('Data Input'!$C$8/12,$B$4-B115,$B$4,$F$4)</f>
        <v>282.20425407034332</v>
      </c>
      <c r="E114" s="6">
        <f>-IPMT('Data Input'!$C$8/12,$B$4-B115,$B$4,$F$4)</f>
        <v>68.281318881564985</v>
      </c>
      <c r="F114" s="8">
        <f t="shared" si="5"/>
        <v>9104.1758508753446</v>
      </c>
    </row>
    <row r="115" spans="1:10" x14ac:dyDescent="0.2">
      <c r="A115" s="1">
        <f t="shared" si="3"/>
        <v>111</v>
      </c>
      <c r="B115" s="1">
        <f t="shared" si="4"/>
        <v>28</v>
      </c>
      <c r="C115" s="5">
        <f>'Data Input'!$C$10</f>
        <v>350</v>
      </c>
      <c r="D115" s="6">
        <f>-PPMT('Data Input'!$C$8/12,$B$4-B116,$B$4,$F$4)</f>
        <v>284.32078597587093</v>
      </c>
      <c r="E115" s="6">
        <f>-IPMT('Data Input'!$C$8/12,$B$4-B116,$B$4,$F$4)</f>
        <v>66.164786976037419</v>
      </c>
      <c r="F115" s="8">
        <f t="shared" si="5"/>
        <v>8821.9715968050004</v>
      </c>
    </row>
    <row r="116" spans="1:10" x14ac:dyDescent="0.2">
      <c r="A116" s="1">
        <f t="shared" si="3"/>
        <v>112</v>
      </c>
      <c r="B116" s="1">
        <f t="shared" si="4"/>
        <v>27</v>
      </c>
      <c r="C116" s="5">
        <f>'Data Input'!$C$10</f>
        <v>350</v>
      </c>
      <c r="D116" s="6">
        <f>-PPMT('Data Input'!$C$8/12,$B$4-B117,$B$4,$F$4)</f>
        <v>286.45319187068998</v>
      </c>
      <c r="E116" s="6">
        <f>-IPMT('Data Input'!$C$8/12,$B$4-B117,$B$4,$F$4)</f>
        <v>64.032381081218389</v>
      </c>
      <c r="F116" s="8">
        <f t="shared" si="5"/>
        <v>8537.6508108291291</v>
      </c>
    </row>
    <row r="117" spans="1:10" x14ac:dyDescent="0.2">
      <c r="A117" s="1">
        <f t="shared" si="3"/>
        <v>113</v>
      </c>
      <c r="B117" s="1">
        <f t="shared" si="4"/>
        <v>26</v>
      </c>
      <c r="C117" s="5">
        <f>'Data Input'!$C$10</f>
        <v>350</v>
      </c>
      <c r="D117" s="6">
        <f>-PPMT('Data Input'!$C$8/12,$B$4-B118,$B$4,$F$4)</f>
        <v>288.60159080972016</v>
      </c>
      <c r="E117" s="6">
        <f>-IPMT('Data Input'!$C$8/12,$B$4-B118,$B$4,$F$4)</f>
        <v>61.883982142188216</v>
      </c>
      <c r="F117" s="8">
        <f t="shared" si="5"/>
        <v>8251.1976189584384</v>
      </c>
    </row>
    <row r="118" spans="1:10" x14ac:dyDescent="0.2">
      <c r="A118" s="1">
        <f t="shared" si="3"/>
        <v>114</v>
      </c>
      <c r="B118" s="1">
        <f t="shared" si="4"/>
        <v>25</v>
      </c>
      <c r="C118" s="5">
        <f>'Data Input'!$C$10</f>
        <v>350</v>
      </c>
      <c r="D118" s="6">
        <f>-PPMT('Data Input'!$C$8/12,$B$4-B119,$B$4,$F$4)</f>
        <v>290.76610274079297</v>
      </c>
      <c r="E118" s="6">
        <f>-IPMT('Data Input'!$C$8/12,$B$4-B119,$B$4,$F$4)</f>
        <v>59.719470211115308</v>
      </c>
      <c r="F118" s="8">
        <f t="shared" si="5"/>
        <v>7962.5960281487187</v>
      </c>
    </row>
    <row r="119" spans="1:10" x14ac:dyDescent="0.2">
      <c r="A119" s="1">
        <f t="shared" si="3"/>
        <v>115</v>
      </c>
      <c r="B119" s="1">
        <f t="shared" si="4"/>
        <v>24</v>
      </c>
      <c r="C119" s="5">
        <f>'Data Input'!$C$10</f>
        <v>350</v>
      </c>
      <c r="D119" s="6">
        <f>-PPMT('Data Input'!$C$8/12,$B$4-B120,$B$4,$F$4)</f>
        <v>292.94684851134895</v>
      </c>
      <c r="E119" s="6">
        <f>-IPMT('Data Input'!$C$8/12,$B$4-B120,$B$4,$F$4)</f>
        <v>57.538724440559356</v>
      </c>
      <c r="F119" s="8">
        <f t="shared" si="5"/>
        <v>7671.8299254079257</v>
      </c>
    </row>
    <row r="120" spans="1:10" x14ac:dyDescent="0.2">
      <c r="A120" s="1">
        <f t="shared" si="3"/>
        <v>116</v>
      </c>
      <c r="B120" s="1">
        <f t="shared" si="4"/>
        <v>23</v>
      </c>
      <c r="C120" s="5">
        <f>'Data Input'!$C$10</f>
        <v>350</v>
      </c>
      <c r="D120" s="6">
        <f>-PPMT('Data Input'!$C$8/12,$B$4-B121,$B$4,$F$4)</f>
        <v>295.14394987518403</v>
      </c>
      <c r="E120" s="6">
        <f>-IPMT('Data Input'!$C$8/12,$B$4-B121,$B$4,$F$4)</f>
        <v>55.341623076724247</v>
      </c>
      <c r="F120" s="8">
        <f t="shared" si="5"/>
        <v>7378.8830768965763</v>
      </c>
    </row>
    <row r="121" spans="1:10" x14ac:dyDescent="0.2">
      <c r="A121" s="1">
        <f t="shared" si="3"/>
        <v>117</v>
      </c>
      <c r="B121" s="1">
        <f t="shared" si="4"/>
        <v>22</v>
      </c>
      <c r="C121" s="5">
        <f>'Data Input'!$C$10</f>
        <v>350</v>
      </c>
      <c r="D121" s="6">
        <f>-PPMT('Data Input'!$C$8/12,$B$4-B122,$B$4,$F$4)</f>
        <v>297.35752949924796</v>
      </c>
      <c r="E121" s="6">
        <f>-IPMT('Data Input'!$C$8/12,$B$4-B122,$B$4,$F$4)</f>
        <v>53.128043452660364</v>
      </c>
      <c r="F121" s="8">
        <f t="shared" si="5"/>
        <v>7083.7391270213921</v>
      </c>
    </row>
    <row r="122" spans="1:10" x14ac:dyDescent="0.2">
      <c r="A122" s="1">
        <f t="shared" si="3"/>
        <v>118</v>
      </c>
      <c r="B122" s="1">
        <f t="shared" si="4"/>
        <v>21</v>
      </c>
      <c r="C122" s="5">
        <f>'Data Input'!$C$10</f>
        <v>350</v>
      </c>
      <c r="D122" s="6">
        <f>-PPMT('Data Input'!$C$8/12,$B$4-B123,$B$4,$F$4)</f>
        <v>299.58771097049231</v>
      </c>
      <c r="E122" s="6">
        <f>-IPMT('Data Input'!$C$8/12,$B$4-B123,$B$4,$F$4)</f>
        <v>50.897861981416007</v>
      </c>
      <c r="F122" s="8">
        <f t="shared" si="5"/>
        <v>6786.3815975221441</v>
      </c>
    </row>
    <row r="123" spans="1:10" x14ac:dyDescent="0.2">
      <c r="A123" s="1">
        <f t="shared" si="3"/>
        <v>119</v>
      </c>
      <c r="B123" s="1">
        <f t="shared" si="4"/>
        <v>20</v>
      </c>
      <c r="C123" s="5">
        <f>'Data Input'!$C$10</f>
        <v>350</v>
      </c>
      <c r="D123" s="6">
        <f>-PPMT('Data Input'!$C$8/12,$B$4-B124,$B$4,$F$4)</f>
        <v>301.83461880277105</v>
      </c>
      <c r="E123" s="6">
        <f>-IPMT('Data Input'!$C$8/12,$B$4-B124,$B$4,$F$4)</f>
        <v>48.650954149137306</v>
      </c>
      <c r="F123" s="8">
        <f t="shared" si="5"/>
        <v>6486.7938865516517</v>
      </c>
    </row>
    <row r="124" spans="1:10" x14ac:dyDescent="0.2">
      <c r="A124" s="2">
        <f t="shared" si="3"/>
        <v>120</v>
      </c>
      <c r="B124" s="3">
        <f t="shared" si="4"/>
        <v>19</v>
      </c>
      <c r="C124" s="5">
        <f>'Data Input'!$C$10</f>
        <v>350</v>
      </c>
      <c r="D124" s="6">
        <f>-PPMT('Data Input'!$C$8/12,$B$4-B125,$B$4,$F$4)</f>
        <v>304.09837844379183</v>
      </c>
      <c r="E124" s="6">
        <f>-IPMT('Data Input'!$C$8/12,$B$4-B125,$B$4,$F$4)</f>
        <v>46.387194508116529</v>
      </c>
      <c r="F124" s="9">
        <f t="shared" si="5"/>
        <v>6184.9592677488808</v>
      </c>
      <c r="G124" s="10" t="s">
        <v>53</v>
      </c>
      <c r="H124" s="6" t="s">
        <v>53</v>
      </c>
      <c r="J124" s="6" t="s">
        <v>53</v>
      </c>
    </row>
    <row r="125" spans="1:10" x14ac:dyDescent="0.2">
      <c r="A125" s="1">
        <f t="shared" si="3"/>
        <v>121</v>
      </c>
      <c r="B125" s="1">
        <f t="shared" si="4"/>
        <v>18</v>
      </c>
      <c r="C125" s="5">
        <f>'Data Input'!$C$10</f>
        <v>350</v>
      </c>
      <c r="D125" s="6">
        <f>-PPMT('Data Input'!$C$8/12,$B$4-B126,$B$4,$F$4)</f>
        <v>306.37911628212026</v>
      </c>
      <c r="E125" s="6">
        <f>-IPMT('Data Input'!$C$8/12,$B$4-B126,$B$4,$F$4)</f>
        <v>44.106456669788088</v>
      </c>
      <c r="F125" s="8">
        <f t="shared" si="5"/>
        <v>5880.8608893050887</v>
      </c>
    </row>
    <row r="126" spans="1:10" x14ac:dyDescent="0.2">
      <c r="A126" s="1">
        <f t="shared" si="3"/>
        <v>122</v>
      </c>
      <c r="B126" s="1">
        <f t="shared" si="4"/>
        <v>17</v>
      </c>
      <c r="C126" s="5">
        <f>'Data Input'!$C$10</f>
        <v>350</v>
      </c>
      <c r="D126" s="6">
        <f>-PPMT('Data Input'!$C$8/12,$B$4-B127,$B$4,$F$4)</f>
        <v>308.67695965423616</v>
      </c>
      <c r="E126" s="6">
        <f>-IPMT('Data Input'!$C$8/12,$B$4-B127,$B$4,$F$4)</f>
        <v>41.808613297672188</v>
      </c>
      <c r="F126" s="8">
        <f t="shared" si="5"/>
        <v>5574.4817730229688</v>
      </c>
    </row>
    <row r="127" spans="1:10" x14ac:dyDescent="0.2">
      <c r="A127" s="1">
        <f t="shared" si="3"/>
        <v>123</v>
      </c>
      <c r="B127" s="1">
        <f t="shared" si="4"/>
        <v>16</v>
      </c>
      <c r="C127" s="5">
        <f>'Data Input'!$C$10</f>
        <v>350</v>
      </c>
      <c r="D127" s="6">
        <f>-PPMT('Data Input'!$C$8/12,$B$4-B128,$B$4,$F$4)</f>
        <v>310.99203685164287</v>
      </c>
      <c r="E127" s="6">
        <f>-IPMT('Data Input'!$C$8/12,$B$4-B128,$B$4,$F$4)</f>
        <v>39.493536100265416</v>
      </c>
      <c r="F127" s="8">
        <f t="shared" si="5"/>
        <v>5265.8048133687325</v>
      </c>
    </row>
    <row r="128" spans="1:10" x14ac:dyDescent="0.2">
      <c r="A128" s="1">
        <f t="shared" si="3"/>
        <v>124</v>
      </c>
      <c r="B128" s="1">
        <f t="shared" si="4"/>
        <v>15</v>
      </c>
      <c r="C128" s="5">
        <f>'Data Input'!$C$10</f>
        <v>350</v>
      </c>
      <c r="D128" s="6">
        <f>-PPMT('Data Input'!$C$8/12,$B$4-B129,$B$4,$F$4)</f>
        <v>313.32447712803025</v>
      </c>
      <c r="E128" s="6">
        <f>-IPMT('Data Input'!$C$8/12,$B$4-B129,$B$4,$F$4)</f>
        <v>37.1610958238781</v>
      </c>
      <c r="F128" s="8">
        <f t="shared" si="5"/>
        <v>4954.8127765170893</v>
      </c>
    </row>
    <row r="129" spans="1:6" x14ac:dyDescent="0.2">
      <c r="A129" s="1">
        <f t="shared" si="3"/>
        <v>125</v>
      </c>
      <c r="B129" s="1">
        <f t="shared" si="4"/>
        <v>14</v>
      </c>
      <c r="C129" s="5">
        <f>'Data Input'!$C$10</f>
        <v>350</v>
      </c>
      <c r="D129" s="6">
        <f>-PPMT('Data Input'!$C$8/12,$B$4-B130,$B$4,$F$4)</f>
        <v>315.67441070649045</v>
      </c>
      <c r="E129" s="6">
        <f>-IPMT('Data Input'!$C$8/12,$B$4-B130,$B$4,$F$4)</f>
        <v>34.811162245417869</v>
      </c>
      <c r="F129" s="8">
        <f t="shared" si="5"/>
        <v>4641.4882993890587</v>
      </c>
    </row>
    <row r="130" spans="1:6" x14ac:dyDescent="0.2">
      <c r="A130" s="1">
        <f t="shared" si="3"/>
        <v>126</v>
      </c>
      <c r="B130" s="1">
        <f t="shared" si="4"/>
        <v>13</v>
      </c>
      <c r="C130" s="5">
        <f>'Data Input'!$C$10</f>
        <v>350</v>
      </c>
      <c r="D130" s="6">
        <f>-PPMT('Data Input'!$C$8/12,$B$4-B131,$B$4,$F$4)</f>
        <v>318.04196878678914</v>
      </c>
      <c r="E130" s="6">
        <f>-IPMT('Data Input'!$C$8/12,$B$4-B131,$B$4,$F$4)</f>
        <v>32.443604165119197</v>
      </c>
      <c r="F130" s="8">
        <f t="shared" si="5"/>
        <v>4325.8138886825682</v>
      </c>
    </row>
    <row r="131" spans="1:6" x14ac:dyDescent="0.2">
      <c r="A131" s="1">
        <f t="shared" si="3"/>
        <v>127</v>
      </c>
      <c r="B131" s="1">
        <f t="shared" si="4"/>
        <v>12</v>
      </c>
      <c r="C131" s="5">
        <f>'Data Input'!$C$10</f>
        <v>350</v>
      </c>
      <c r="D131" s="6">
        <f>-PPMT('Data Input'!$C$8/12,$B$4-B132,$B$4,$F$4)</f>
        <v>320.42728355269003</v>
      </c>
      <c r="E131" s="6">
        <f>-IPMT('Data Input'!$C$8/12,$B$4-B132,$B$4,$F$4)</f>
        <v>30.058289399218275</v>
      </c>
      <c r="F131" s="8">
        <f t="shared" si="5"/>
        <v>4007.7719198957789</v>
      </c>
    </row>
    <row r="132" spans="1:6" x14ac:dyDescent="0.2">
      <c r="A132" s="1">
        <f t="shared" si="3"/>
        <v>128</v>
      </c>
      <c r="B132" s="1">
        <f t="shared" si="4"/>
        <v>11</v>
      </c>
      <c r="C132" s="5">
        <f>'Data Input'!$C$10</f>
        <v>350</v>
      </c>
      <c r="D132" s="6">
        <f>-PPMT('Data Input'!$C$8/12,$B$4-B133,$B$4,$F$4)</f>
        <v>322.83048817933525</v>
      </c>
      <c r="E132" s="6">
        <f>-IPMT('Data Input'!$C$8/12,$B$4-B133,$B$4,$F$4)</f>
        <v>27.655084772573097</v>
      </c>
      <c r="F132" s="8">
        <f t="shared" si="5"/>
        <v>3687.344636343089</v>
      </c>
    </row>
    <row r="133" spans="1:6" x14ac:dyDescent="0.2">
      <c r="A133" s="1">
        <f t="shared" ref="A133:A196" si="6">$B$4-B133</f>
        <v>129</v>
      </c>
      <c r="B133" s="1">
        <f t="shared" ref="B133:B196" si="7">B132-1</f>
        <v>10</v>
      </c>
      <c r="C133" s="5">
        <f>'Data Input'!$C$10</f>
        <v>350</v>
      </c>
      <c r="D133" s="6">
        <f>-PPMT('Data Input'!$C$8/12,$B$4-B134,$B$4,$F$4)</f>
        <v>325.25171684068022</v>
      </c>
      <c r="E133" s="6">
        <f>-IPMT('Data Input'!$C$8/12,$B$4-B134,$B$4,$F$4)</f>
        <v>25.233856111228082</v>
      </c>
      <c r="F133" s="8">
        <f t="shared" ref="F133:F196" si="8">F132-D132</f>
        <v>3364.5141481637538</v>
      </c>
    </row>
    <row r="134" spans="1:6" x14ac:dyDescent="0.2">
      <c r="A134" s="1">
        <f t="shared" si="6"/>
        <v>130</v>
      </c>
      <c r="B134" s="1">
        <f t="shared" si="7"/>
        <v>9</v>
      </c>
      <c r="C134" s="5">
        <f>'Data Input'!$C$10</f>
        <v>350</v>
      </c>
      <c r="D134" s="6">
        <f>-PPMT('Data Input'!$C$8/12,$B$4-B135,$B$4,$F$4)</f>
        <v>327.69110471698536</v>
      </c>
      <c r="E134" s="6">
        <f>-IPMT('Data Input'!$C$8/12,$B$4-B135,$B$4,$F$4)</f>
        <v>22.794468234922977</v>
      </c>
      <c r="F134" s="8">
        <f t="shared" si="8"/>
        <v>3039.2624313230735</v>
      </c>
    </row>
    <row r="135" spans="1:6" x14ac:dyDescent="0.2">
      <c r="A135" s="1">
        <f t="shared" si="6"/>
        <v>131</v>
      </c>
      <c r="B135" s="1">
        <f t="shared" si="7"/>
        <v>8</v>
      </c>
      <c r="C135" s="5">
        <f>'Data Input'!$C$10</f>
        <v>350</v>
      </c>
      <c r="D135" s="6">
        <f>-PPMT('Data Input'!$C$8/12,$B$4-B136,$B$4,$F$4)</f>
        <v>330.14878800236278</v>
      </c>
      <c r="E135" s="6">
        <f>-IPMT('Data Input'!$C$8/12,$B$4-B136,$B$4,$F$4)</f>
        <v>20.336784949545592</v>
      </c>
      <c r="F135" s="8">
        <f t="shared" si="8"/>
        <v>2711.5713266060884</v>
      </c>
    </row>
    <row r="136" spans="1:6" x14ac:dyDescent="0.2">
      <c r="A136" s="2">
        <f t="shared" si="6"/>
        <v>132</v>
      </c>
      <c r="B136" s="3">
        <f t="shared" si="7"/>
        <v>7</v>
      </c>
      <c r="C136" s="5">
        <f>'Data Input'!$C$10</f>
        <v>350</v>
      </c>
      <c r="D136" s="6">
        <f>-PPMT('Data Input'!$C$8/12,$B$4-B137,$B$4,$F$4)</f>
        <v>332.62490391238043</v>
      </c>
      <c r="E136" s="6">
        <f>-IPMT('Data Input'!$C$8/12,$B$4-B137,$B$4,$F$4)</f>
        <v>17.86066903952787</v>
      </c>
      <c r="F136" s="9">
        <f t="shared" si="8"/>
        <v>2381.4225386037256</v>
      </c>
    </row>
    <row r="137" spans="1:6" x14ac:dyDescent="0.2">
      <c r="A137" s="1">
        <f t="shared" si="6"/>
        <v>133</v>
      </c>
      <c r="B137" s="1">
        <f t="shared" si="7"/>
        <v>6</v>
      </c>
      <c r="C137" s="5">
        <f>'Data Input'!$C$10</f>
        <v>350</v>
      </c>
      <c r="D137" s="6">
        <f>-PPMT('Data Input'!$C$8/12,$B$4-B138,$B$4,$F$4)</f>
        <v>335.11959069172332</v>
      </c>
      <c r="E137" s="6">
        <f>-IPMT('Data Input'!$C$8/12,$B$4-B138,$B$4,$F$4)</f>
        <v>15.365982260185016</v>
      </c>
      <c r="F137" s="8">
        <f t="shared" si="8"/>
        <v>2048.7976346913451</v>
      </c>
    </row>
    <row r="138" spans="1:6" x14ac:dyDescent="0.2">
      <c r="A138" s="1">
        <f t="shared" si="6"/>
        <v>134</v>
      </c>
      <c r="B138" s="1">
        <f t="shared" si="7"/>
        <v>5</v>
      </c>
      <c r="C138" s="5">
        <f>'Data Input'!$C$10</f>
        <v>350</v>
      </c>
      <c r="D138" s="6">
        <f>-PPMT('Data Input'!$C$8/12,$B$4-B139,$B$4,$F$4)</f>
        <v>337.6329876219113</v>
      </c>
      <c r="E138" s="6">
        <f>-IPMT('Data Input'!$C$8/12,$B$4-B139,$B$4,$F$4)</f>
        <v>12.852585329997092</v>
      </c>
      <c r="F138" s="8">
        <f t="shared" si="8"/>
        <v>1713.6780439996219</v>
      </c>
    </row>
    <row r="139" spans="1:6" x14ac:dyDescent="0.2">
      <c r="A139" s="1">
        <f t="shared" si="6"/>
        <v>135</v>
      </c>
      <c r="B139" s="1">
        <f t="shared" si="7"/>
        <v>4</v>
      </c>
      <c r="C139" s="5">
        <f>'Data Input'!$C$10</f>
        <v>350</v>
      </c>
      <c r="D139" s="6">
        <f>-PPMT('Data Input'!$C$8/12,$B$4-B140,$B$4,$F$4)</f>
        <v>340.16523502907557</v>
      </c>
      <c r="E139" s="6">
        <f>-IPMT('Data Input'!$C$8/12,$B$4-B140,$B$4,$F$4)</f>
        <v>10.320337922832758</v>
      </c>
      <c r="F139" s="8">
        <f t="shared" si="8"/>
        <v>1376.0450563777106</v>
      </c>
    </row>
    <row r="140" spans="1:6" x14ac:dyDescent="0.2">
      <c r="A140" s="1">
        <f t="shared" si="6"/>
        <v>136</v>
      </c>
      <c r="B140" s="1">
        <f t="shared" si="7"/>
        <v>3</v>
      </c>
      <c r="C140" s="5">
        <f>'Data Input'!$C$10</f>
        <v>350</v>
      </c>
      <c r="D140" s="6">
        <f>-PPMT('Data Input'!$C$8/12,$B$4-B141,$B$4,$F$4)</f>
        <v>342.71647429179365</v>
      </c>
      <c r="E140" s="6">
        <f>-IPMT('Data Input'!$C$8/12,$B$4-B141,$B$4,$F$4)</f>
        <v>7.7690986601146887</v>
      </c>
      <c r="F140" s="8">
        <f t="shared" si="8"/>
        <v>1035.879821348635</v>
      </c>
    </row>
    <row r="141" spans="1:6" x14ac:dyDescent="0.2">
      <c r="A141" s="1">
        <f t="shared" si="6"/>
        <v>137</v>
      </c>
      <c r="B141" s="1">
        <f t="shared" si="7"/>
        <v>2</v>
      </c>
      <c r="C141" s="5">
        <f>'Data Input'!$C$10</f>
        <v>350</v>
      </c>
      <c r="D141" s="6">
        <f>-PPMT('Data Input'!$C$8/12,$B$4-B142,$B$4,$F$4)</f>
        <v>345.28684784898206</v>
      </c>
      <c r="E141" s="6">
        <f>-IPMT('Data Input'!$C$8/12,$B$4-B142,$B$4,$F$4)</f>
        <v>5.1987251029262369</v>
      </c>
      <c r="F141" s="8">
        <f t="shared" si="8"/>
        <v>693.1633470568413</v>
      </c>
    </row>
    <row r="142" spans="1:6" x14ac:dyDescent="0.2">
      <c r="A142" s="1">
        <f t="shared" si="6"/>
        <v>138</v>
      </c>
      <c r="B142" s="1">
        <f t="shared" si="7"/>
        <v>1</v>
      </c>
      <c r="C142" s="5">
        <f>'Data Input'!$C$10</f>
        <v>350</v>
      </c>
      <c r="D142" s="6">
        <f>-PPMT('Data Input'!$C$8/12,$B$4-B143,$B$4,$F$4)</f>
        <v>347.87649920784946</v>
      </c>
      <c r="E142" s="6">
        <f>-IPMT('Data Input'!$C$8/12,$B$4-B143,$B$4,$F$4)</f>
        <v>2.6090737440588714</v>
      </c>
      <c r="F142" s="8">
        <f t="shared" si="8"/>
        <v>347.87649920785924</v>
      </c>
    </row>
    <row r="143" spans="1:6" x14ac:dyDescent="0.2">
      <c r="A143" s="1">
        <f t="shared" si="6"/>
        <v>139</v>
      </c>
      <c r="B143" s="1">
        <f t="shared" si="7"/>
        <v>0</v>
      </c>
      <c r="C143" s="5">
        <f>'Data Input'!$C$10</f>
        <v>350</v>
      </c>
      <c r="D143" s="6" t="e">
        <f>-PPMT('Data Input'!$C$8/12,$B$4-B144,$B$4,$F$4)</f>
        <v>#NUM!</v>
      </c>
      <c r="E143" s="6" t="e">
        <f>-IPMT('Data Input'!$C$8/12,$B$4-B144,$B$4,$F$4)</f>
        <v>#NUM!</v>
      </c>
      <c r="F143" s="8">
        <f t="shared" si="8"/>
        <v>9.7770680440589786E-12</v>
      </c>
    </row>
    <row r="144" spans="1:6" x14ac:dyDescent="0.2">
      <c r="A144" s="1">
        <f t="shared" si="6"/>
        <v>140</v>
      </c>
      <c r="B144" s="1">
        <f t="shared" si="7"/>
        <v>-1</v>
      </c>
      <c r="C144" s="5">
        <f>'Data Input'!$C$10</f>
        <v>350</v>
      </c>
      <c r="D144" s="6" t="e">
        <f>-PPMT('Data Input'!$C$8/12,$B$4-B145,$B$4,$F$4)</f>
        <v>#NUM!</v>
      </c>
      <c r="E144" s="6" t="e">
        <f>-IPMT('Data Input'!$C$8/12,$B$4-B145,$B$4,$F$4)</f>
        <v>#NUM!</v>
      </c>
      <c r="F144" s="8" t="e">
        <f t="shared" si="8"/>
        <v>#NUM!</v>
      </c>
    </row>
    <row r="145" spans="1:6" x14ac:dyDescent="0.2">
      <c r="A145" s="1">
        <f t="shared" si="6"/>
        <v>141</v>
      </c>
      <c r="B145" s="1">
        <f t="shared" si="7"/>
        <v>-2</v>
      </c>
      <c r="C145" s="5">
        <f>'Data Input'!$C$10</f>
        <v>350</v>
      </c>
      <c r="D145" s="6" t="e">
        <f>-PPMT('Data Input'!$C$8/12,$B$4-B146,$B$4,$F$4)</f>
        <v>#NUM!</v>
      </c>
      <c r="E145" s="6" t="e">
        <f>-IPMT('Data Input'!$C$8/12,$B$4-B146,$B$4,$F$4)</f>
        <v>#NUM!</v>
      </c>
      <c r="F145" s="8" t="e">
        <f t="shared" si="8"/>
        <v>#NUM!</v>
      </c>
    </row>
    <row r="146" spans="1:6" x14ac:dyDescent="0.2">
      <c r="A146" s="1">
        <f t="shared" si="6"/>
        <v>142</v>
      </c>
      <c r="B146" s="1">
        <f t="shared" si="7"/>
        <v>-3</v>
      </c>
      <c r="C146" s="5">
        <f>'Data Input'!$C$10</f>
        <v>350</v>
      </c>
      <c r="D146" s="6" t="e">
        <f>-PPMT('Data Input'!$C$8/12,$B$4-B147,$B$4,$F$4)</f>
        <v>#NUM!</v>
      </c>
      <c r="E146" s="6" t="e">
        <f>-IPMT('Data Input'!$C$8/12,$B$4-B147,$B$4,$F$4)</f>
        <v>#NUM!</v>
      </c>
      <c r="F146" s="8" t="e">
        <f t="shared" si="8"/>
        <v>#NUM!</v>
      </c>
    </row>
    <row r="147" spans="1:6" x14ac:dyDescent="0.2">
      <c r="A147" s="1">
        <f t="shared" si="6"/>
        <v>143</v>
      </c>
      <c r="B147" s="1">
        <f t="shared" si="7"/>
        <v>-4</v>
      </c>
      <c r="C147" s="5">
        <f>'Data Input'!$C$10</f>
        <v>350</v>
      </c>
      <c r="D147" s="6" t="e">
        <f>-PPMT('Data Input'!$C$8/12,$B$4-B148,$B$4,$F$4)</f>
        <v>#NUM!</v>
      </c>
      <c r="E147" s="6" t="e">
        <f>-IPMT('Data Input'!$C$8/12,$B$4-B148,$B$4,$F$4)</f>
        <v>#NUM!</v>
      </c>
      <c r="F147" s="8" t="e">
        <f t="shared" si="8"/>
        <v>#NUM!</v>
      </c>
    </row>
    <row r="148" spans="1:6" x14ac:dyDescent="0.2">
      <c r="A148" s="2">
        <f t="shared" si="6"/>
        <v>144</v>
      </c>
      <c r="B148" s="3">
        <f t="shared" si="7"/>
        <v>-5</v>
      </c>
      <c r="C148" s="5">
        <f>'Data Input'!$C$10</f>
        <v>350</v>
      </c>
      <c r="D148" s="6" t="e">
        <f>-PPMT('Data Input'!$C$8/12,$B$4-B149,$B$4,$F$4)</f>
        <v>#NUM!</v>
      </c>
      <c r="E148" s="6" t="e">
        <f>-IPMT('Data Input'!$C$8/12,$B$4-B149,$B$4,$F$4)</f>
        <v>#NUM!</v>
      </c>
      <c r="F148" s="9" t="e">
        <f t="shared" si="8"/>
        <v>#NUM!</v>
      </c>
    </row>
    <row r="149" spans="1:6" x14ac:dyDescent="0.2">
      <c r="A149" s="1">
        <f t="shared" si="6"/>
        <v>145</v>
      </c>
      <c r="B149" s="1">
        <f t="shared" si="7"/>
        <v>-6</v>
      </c>
      <c r="C149" s="5">
        <f>'Data Input'!$C$10</f>
        <v>350</v>
      </c>
      <c r="D149" s="6" t="e">
        <f>-PPMT('Data Input'!$C$8/12,$B$4-B150,$B$4,$F$4)</f>
        <v>#NUM!</v>
      </c>
      <c r="E149" s="6" t="e">
        <f>-IPMT('Data Input'!$C$8/12,$B$4-B150,$B$4,$F$4)</f>
        <v>#NUM!</v>
      </c>
      <c r="F149" s="8" t="e">
        <f t="shared" si="8"/>
        <v>#NUM!</v>
      </c>
    </row>
    <row r="150" spans="1:6" x14ac:dyDescent="0.2">
      <c r="A150" s="1">
        <f t="shared" si="6"/>
        <v>146</v>
      </c>
      <c r="B150" s="1">
        <f t="shared" si="7"/>
        <v>-7</v>
      </c>
      <c r="C150" s="5">
        <f>'Data Input'!$C$10</f>
        <v>350</v>
      </c>
      <c r="D150" s="6" t="e">
        <f>-PPMT('Data Input'!$C$8/12,$B$4-B151,$B$4,$F$4)</f>
        <v>#NUM!</v>
      </c>
      <c r="E150" s="6" t="e">
        <f>-IPMT('Data Input'!$C$8/12,$B$4-B151,$B$4,$F$4)</f>
        <v>#NUM!</v>
      </c>
      <c r="F150" s="8" t="e">
        <f t="shared" si="8"/>
        <v>#NUM!</v>
      </c>
    </row>
    <row r="151" spans="1:6" x14ac:dyDescent="0.2">
      <c r="A151" s="1">
        <f t="shared" si="6"/>
        <v>147</v>
      </c>
      <c r="B151" s="1">
        <f t="shared" si="7"/>
        <v>-8</v>
      </c>
      <c r="C151" s="5">
        <f>'Data Input'!$C$10</f>
        <v>350</v>
      </c>
      <c r="D151" s="6" t="e">
        <f>-PPMT('Data Input'!$C$8/12,$B$4-B152,$B$4,$F$4)</f>
        <v>#NUM!</v>
      </c>
      <c r="E151" s="6" t="e">
        <f>-IPMT('Data Input'!$C$8/12,$B$4-B152,$B$4,$F$4)</f>
        <v>#NUM!</v>
      </c>
      <c r="F151" s="8" t="e">
        <f t="shared" si="8"/>
        <v>#NUM!</v>
      </c>
    </row>
    <row r="152" spans="1:6" x14ac:dyDescent="0.2">
      <c r="A152" s="1">
        <f t="shared" si="6"/>
        <v>148</v>
      </c>
      <c r="B152" s="1">
        <f t="shared" si="7"/>
        <v>-9</v>
      </c>
      <c r="C152" s="5">
        <f>'Data Input'!$C$10</f>
        <v>350</v>
      </c>
      <c r="D152" s="6" t="e">
        <f>-PPMT('Data Input'!$C$8/12,$B$4-B153,$B$4,$F$4)</f>
        <v>#NUM!</v>
      </c>
      <c r="E152" s="6" t="e">
        <f>-IPMT('Data Input'!$C$8/12,$B$4-B153,$B$4,$F$4)</f>
        <v>#NUM!</v>
      </c>
      <c r="F152" s="8" t="e">
        <f t="shared" si="8"/>
        <v>#NUM!</v>
      </c>
    </row>
    <row r="153" spans="1:6" x14ac:dyDescent="0.2">
      <c r="A153" s="1">
        <f t="shared" si="6"/>
        <v>149</v>
      </c>
      <c r="B153" s="1">
        <f t="shared" si="7"/>
        <v>-10</v>
      </c>
      <c r="C153" s="5">
        <f>'Data Input'!$C$10</f>
        <v>350</v>
      </c>
      <c r="D153" s="6" t="e">
        <f>-PPMT('Data Input'!$C$8/12,$B$4-B154,$B$4,$F$4)</f>
        <v>#NUM!</v>
      </c>
      <c r="E153" s="6" t="e">
        <f>-IPMT('Data Input'!$C$8/12,$B$4-B154,$B$4,$F$4)</f>
        <v>#NUM!</v>
      </c>
      <c r="F153" s="8" t="e">
        <f t="shared" si="8"/>
        <v>#NUM!</v>
      </c>
    </row>
    <row r="154" spans="1:6" x14ac:dyDescent="0.2">
      <c r="A154" s="1">
        <f t="shared" si="6"/>
        <v>150</v>
      </c>
      <c r="B154" s="1">
        <f t="shared" si="7"/>
        <v>-11</v>
      </c>
      <c r="C154" s="5">
        <f>'Data Input'!$C$10</f>
        <v>350</v>
      </c>
      <c r="D154" s="6" t="e">
        <f>-PPMT('Data Input'!$C$8/12,$B$4-B155,$B$4,$F$4)</f>
        <v>#NUM!</v>
      </c>
      <c r="E154" s="6" t="e">
        <f>-IPMT('Data Input'!$C$8/12,$B$4-B155,$B$4,$F$4)</f>
        <v>#NUM!</v>
      </c>
      <c r="F154" s="8" t="e">
        <f t="shared" si="8"/>
        <v>#NUM!</v>
      </c>
    </row>
    <row r="155" spans="1:6" x14ac:dyDescent="0.2">
      <c r="A155" s="1">
        <f t="shared" si="6"/>
        <v>151</v>
      </c>
      <c r="B155" s="1">
        <f t="shared" si="7"/>
        <v>-12</v>
      </c>
      <c r="C155" s="5">
        <f>'Data Input'!$C$10</f>
        <v>350</v>
      </c>
      <c r="D155" s="6" t="e">
        <f>-PPMT('Data Input'!$C$8/12,$B$4-B156,$B$4,$F$4)</f>
        <v>#NUM!</v>
      </c>
      <c r="E155" s="6" t="e">
        <f>-IPMT('Data Input'!$C$8/12,$B$4-B156,$B$4,$F$4)</f>
        <v>#NUM!</v>
      </c>
      <c r="F155" s="8" t="e">
        <f t="shared" si="8"/>
        <v>#NUM!</v>
      </c>
    </row>
    <row r="156" spans="1:6" x14ac:dyDescent="0.2">
      <c r="A156" s="1">
        <f t="shared" si="6"/>
        <v>152</v>
      </c>
      <c r="B156" s="1">
        <f t="shared" si="7"/>
        <v>-13</v>
      </c>
      <c r="C156" s="5">
        <f>'Data Input'!$C$10</f>
        <v>350</v>
      </c>
      <c r="D156" s="6" t="e">
        <f>-PPMT('Data Input'!$C$8/12,$B$4-B157,$B$4,$F$4)</f>
        <v>#NUM!</v>
      </c>
      <c r="E156" s="6" t="e">
        <f>-IPMT('Data Input'!$C$8/12,$B$4-B157,$B$4,$F$4)</f>
        <v>#NUM!</v>
      </c>
      <c r="F156" s="8" t="e">
        <f t="shared" si="8"/>
        <v>#NUM!</v>
      </c>
    </row>
    <row r="157" spans="1:6" x14ac:dyDescent="0.2">
      <c r="A157" s="1">
        <f t="shared" si="6"/>
        <v>153</v>
      </c>
      <c r="B157" s="1">
        <f t="shared" si="7"/>
        <v>-14</v>
      </c>
      <c r="C157" s="5">
        <f>'Data Input'!$C$10</f>
        <v>350</v>
      </c>
      <c r="D157" s="6" t="e">
        <f>-PPMT('Data Input'!$C$8/12,$B$4-B158,$B$4,$F$4)</f>
        <v>#NUM!</v>
      </c>
      <c r="E157" s="6" t="e">
        <f>-IPMT('Data Input'!$C$8/12,$B$4-B158,$B$4,$F$4)</f>
        <v>#NUM!</v>
      </c>
      <c r="F157" s="8" t="e">
        <f t="shared" si="8"/>
        <v>#NUM!</v>
      </c>
    </row>
    <row r="158" spans="1:6" x14ac:dyDescent="0.2">
      <c r="A158" s="1">
        <f t="shared" si="6"/>
        <v>154</v>
      </c>
      <c r="B158" s="1">
        <f t="shared" si="7"/>
        <v>-15</v>
      </c>
      <c r="C158" s="5">
        <f>'Data Input'!$C$10</f>
        <v>350</v>
      </c>
      <c r="D158" s="6" t="e">
        <f>-PPMT('Data Input'!$C$8/12,$B$4-B159,$B$4,$F$4)</f>
        <v>#NUM!</v>
      </c>
      <c r="E158" s="6" t="e">
        <f>-IPMT('Data Input'!$C$8/12,$B$4-B159,$B$4,$F$4)</f>
        <v>#NUM!</v>
      </c>
      <c r="F158" s="8" t="e">
        <f t="shared" si="8"/>
        <v>#NUM!</v>
      </c>
    </row>
    <row r="159" spans="1:6" x14ac:dyDescent="0.2">
      <c r="A159" s="1">
        <f t="shared" si="6"/>
        <v>155</v>
      </c>
      <c r="B159" s="1">
        <f t="shared" si="7"/>
        <v>-16</v>
      </c>
      <c r="C159" s="5">
        <f>'Data Input'!$C$10</f>
        <v>350</v>
      </c>
      <c r="D159" s="6" t="e">
        <f>-PPMT('Data Input'!$C$8/12,$B$4-B160,$B$4,$F$4)</f>
        <v>#NUM!</v>
      </c>
      <c r="E159" s="6" t="e">
        <f>-IPMT('Data Input'!$C$8/12,$B$4-B160,$B$4,$F$4)</f>
        <v>#NUM!</v>
      </c>
      <c r="F159" s="8" t="e">
        <f t="shared" si="8"/>
        <v>#NUM!</v>
      </c>
    </row>
    <row r="160" spans="1:6" x14ac:dyDescent="0.2">
      <c r="A160" s="2">
        <f t="shared" si="6"/>
        <v>156</v>
      </c>
      <c r="B160" s="3">
        <f t="shared" si="7"/>
        <v>-17</v>
      </c>
      <c r="C160" s="5">
        <f>'Data Input'!$C$10</f>
        <v>350</v>
      </c>
      <c r="D160" s="6" t="e">
        <f>-PPMT('Data Input'!$C$8/12,$B$4-B161,$B$4,$F$4)</f>
        <v>#NUM!</v>
      </c>
      <c r="E160" s="6" t="e">
        <f>-IPMT('Data Input'!$C$8/12,$B$4-B161,$B$4,$F$4)</f>
        <v>#NUM!</v>
      </c>
      <c r="F160" s="9" t="e">
        <f t="shared" si="8"/>
        <v>#NUM!</v>
      </c>
    </row>
    <row r="161" spans="1:10" x14ac:dyDescent="0.2">
      <c r="A161" s="1">
        <f t="shared" si="6"/>
        <v>157</v>
      </c>
      <c r="B161" s="1">
        <f t="shared" si="7"/>
        <v>-18</v>
      </c>
      <c r="C161" s="5">
        <f>'Data Input'!$C$10</f>
        <v>350</v>
      </c>
      <c r="D161" s="6" t="e">
        <f>-PPMT('Data Input'!$C$8/12,$B$4-B162,$B$4,$F$4)</f>
        <v>#NUM!</v>
      </c>
      <c r="E161" s="6" t="e">
        <f>-IPMT('Data Input'!$C$8/12,$B$4-B162,$B$4,$F$4)</f>
        <v>#NUM!</v>
      </c>
      <c r="F161" s="8" t="e">
        <f t="shared" si="8"/>
        <v>#NUM!</v>
      </c>
    </row>
    <row r="162" spans="1:10" x14ac:dyDescent="0.2">
      <c r="A162" s="1">
        <f t="shared" si="6"/>
        <v>158</v>
      </c>
      <c r="B162" s="1">
        <f t="shared" si="7"/>
        <v>-19</v>
      </c>
      <c r="C162" s="5">
        <f>'Data Input'!$C$10</f>
        <v>350</v>
      </c>
      <c r="D162" s="6" t="e">
        <f>-PPMT('Data Input'!$C$8/12,$B$4-B163,$B$4,$F$4)</f>
        <v>#NUM!</v>
      </c>
      <c r="E162" s="6" t="e">
        <f>-IPMT('Data Input'!$C$8/12,$B$4-B163,$B$4,$F$4)</f>
        <v>#NUM!</v>
      </c>
      <c r="F162" s="8" t="e">
        <f t="shared" si="8"/>
        <v>#NUM!</v>
      </c>
    </row>
    <row r="163" spans="1:10" x14ac:dyDescent="0.2">
      <c r="A163" s="1">
        <f t="shared" si="6"/>
        <v>159</v>
      </c>
      <c r="B163" s="1">
        <f t="shared" si="7"/>
        <v>-20</v>
      </c>
      <c r="C163" s="5">
        <f>'Data Input'!$C$10</f>
        <v>350</v>
      </c>
      <c r="D163" s="6" t="e">
        <f>-PPMT('Data Input'!$C$8/12,$B$4-B164,$B$4,$F$4)</f>
        <v>#NUM!</v>
      </c>
      <c r="E163" s="6" t="e">
        <f>-IPMT('Data Input'!$C$8/12,$B$4-B164,$B$4,$F$4)</f>
        <v>#NUM!</v>
      </c>
      <c r="F163" s="8" t="e">
        <f t="shared" si="8"/>
        <v>#NUM!</v>
      </c>
    </row>
    <row r="164" spans="1:10" x14ac:dyDescent="0.2">
      <c r="A164" s="1">
        <f t="shared" si="6"/>
        <v>160</v>
      </c>
      <c r="B164" s="1">
        <f t="shared" si="7"/>
        <v>-21</v>
      </c>
      <c r="C164" s="5">
        <f>'Data Input'!$C$10</f>
        <v>350</v>
      </c>
      <c r="D164" s="6" t="e">
        <f>-PPMT('Data Input'!$C$8/12,$B$4-B165,$B$4,$F$4)</f>
        <v>#NUM!</v>
      </c>
      <c r="E164" s="6" t="e">
        <f>-IPMT('Data Input'!$C$8/12,$B$4-B165,$B$4,$F$4)</f>
        <v>#NUM!</v>
      </c>
      <c r="F164" s="8" t="e">
        <f t="shared" si="8"/>
        <v>#NUM!</v>
      </c>
      <c r="G164" s="11"/>
      <c r="H164" s="11"/>
      <c r="J164" s="11"/>
    </row>
    <row r="165" spans="1:10" x14ac:dyDescent="0.2">
      <c r="A165" s="1">
        <f t="shared" si="6"/>
        <v>161</v>
      </c>
      <c r="B165" s="1">
        <f t="shared" si="7"/>
        <v>-22</v>
      </c>
      <c r="C165" s="5">
        <f>'Data Input'!$C$10</f>
        <v>350</v>
      </c>
      <c r="D165" s="6" t="e">
        <f>-PPMT('Data Input'!$C$8/12,$B$4-B166,$B$4,$F$4)</f>
        <v>#NUM!</v>
      </c>
      <c r="E165" s="6" t="e">
        <f>-IPMT('Data Input'!$C$8/12,$B$4-B166,$B$4,$F$4)</f>
        <v>#NUM!</v>
      </c>
      <c r="F165" s="8" t="e">
        <f t="shared" si="8"/>
        <v>#NUM!</v>
      </c>
    </row>
    <row r="166" spans="1:10" x14ac:dyDescent="0.2">
      <c r="A166" s="1">
        <f t="shared" si="6"/>
        <v>162</v>
      </c>
      <c r="B166" s="1">
        <f t="shared" si="7"/>
        <v>-23</v>
      </c>
      <c r="C166" s="5">
        <f>'Data Input'!$C$10</f>
        <v>350</v>
      </c>
      <c r="D166" s="6" t="e">
        <f>-PPMT('Data Input'!$C$8/12,$B$4-B167,$B$4,$F$4)</f>
        <v>#NUM!</v>
      </c>
      <c r="E166" s="6" t="e">
        <f>-IPMT('Data Input'!$C$8/12,$B$4-B167,$B$4,$F$4)</f>
        <v>#NUM!</v>
      </c>
      <c r="F166" s="8" t="e">
        <f t="shared" si="8"/>
        <v>#NUM!</v>
      </c>
    </row>
    <row r="167" spans="1:10" x14ac:dyDescent="0.2">
      <c r="A167" s="1">
        <f t="shared" si="6"/>
        <v>163</v>
      </c>
      <c r="B167" s="1">
        <f t="shared" si="7"/>
        <v>-24</v>
      </c>
      <c r="C167" s="5">
        <f>'Data Input'!$C$10</f>
        <v>350</v>
      </c>
      <c r="D167" s="6" t="e">
        <f>-PPMT('Data Input'!$C$8/12,$B$4-B168,$B$4,$F$4)</f>
        <v>#NUM!</v>
      </c>
      <c r="E167" s="6" t="e">
        <f>-IPMT('Data Input'!$C$8/12,$B$4-B168,$B$4,$F$4)</f>
        <v>#NUM!</v>
      </c>
      <c r="F167" s="8" t="e">
        <f t="shared" si="8"/>
        <v>#NUM!</v>
      </c>
    </row>
    <row r="168" spans="1:10" x14ac:dyDescent="0.2">
      <c r="A168" s="1">
        <f t="shared" si="6"/>
        <v>164</v>
      </c>
      <c r="B168" s="1">
        <f t="shared" si="7"/>
        <v>-25</v>
      </c>
      <c r="C168" s="5">
        <f>'Data Input'!$C$10</f>
        <v>350</v>
      </c>
      <c r="D168" s="6" t="e">
        <f>-PPMT('Data Input'!$C$8/12,$B$4-B169,$B$4,$F$4)</f>
        <v>#NUM!</v>
      </c>
      <c r="E168" s="6" t="e">
        <f>-IPMT('Data Input'!$C$8/12,$B$4-B169,$B$4,$F$4)</f>
        <v>#NUM!</v>
      </c>
      <c r="F168" s="8" t="e">
        <f t="shared" si="8"/>
        <v>#NUM!</v>
      </c>
    </row>
    <row r="169" spans="1:10" x14ac:dyDescent="0.2">
      <c r="A169" s="1">
        <f t="shared" si="6"/>
        <v>165</v>
      </c>
      <c r="B169" s="1">
        <f t="shared" si="7"/>
        <v>-26</v>
      </c>
      <c r="C169" s="5">
        <f>'Data Input'!$C$10</f>
        <v>350</v>
      </c>
      <c r="D169" s="6" t="e">
        <f>-PPMT('Data Input'!$C$8/12,$B$4-B170,$B$4,$F$4)</f>
        <v>#NUM!</v>
      </c>
      <c r="E169" s="6" t="e">
        <f>-IPMT('Data Input'!$C$8/12,$B$4-B170,$B$4,$F$4)</f>
        <v>#NUM!</v>
      </c>
      <c r="F169" s="8" t="e">
        <f t="shared" si="8"/>
        <v>#NUM!</v>
      </c>
    </row>
    <row r="170" spans="1:10" x14ac:dyDescent="0.2">
      <c r="A170" s="1">
        <f t="shared" si="6"/>
        <v>166</v>
      </c>
      <c r="B170" s="1">
        <f t="shared" si="7"/>
        <v>-27</v>
      </c>
      <c r="C170" s="5">
        <f>'Data Input'!$C$10</f>
        <v>350</v>
      </c>
      <c r="D170" s="6" t="e">
        <f>-PPMT('Data Input'!$C$8/12,$B$4-B171,$B$4,$F$4)</f>
        <v>#NUM!</v>
      </c>
      <c r="E170" s="6" t="e">
        <f>-IPMT('Data Input'!$C$8/12,$B$4-B171,$B$4,$F$4)</f>
        <v>#NUM!</v>
      </c>
      <c r="F170" s="8" t="e">
        <f t="shared" si="8"/>
        <v>#NUM!</v>
      </c>
    </row>
    <row r="171" spans="1:10" x14ac:dyDescent="0.2">
      <c r="A171" s="1">
        <f t="shared" si="6"/>
        <v>167</v>
      </c>
      <c r="B171" s="1">
        <f t="shared" si="7"/>
        <v>-28</v>
      </c>
      <c r="C171" s="5">
        <f>'Data Input'!$C$10</f>
        <v>350</v>
      </c>
      <c r="D171" s="6" t="e">
        <f>-PPMT('Data Input'!$C$8/12,$B$4-B172,$B$4,$F$4)</f>
        <v>#NUM!</v>
      </c>
      <c r="E171" s="6" t="e">
        <f>-IPMT('Data Input'!$C$8/12,$B$4-B172,$B$4,$F$4)</f>
        <v>#NUM!</v>
      </c>
      <c r="F171" s="8" t="e">
        <f t="shared" si="8"/>
        <v>#NUM!</v>
      </c>
    </row>
    <row r="172" spans="1:10" x14ac:dyDescent="0.2">
      <c r="A172" s="2">
        <f t="shared" si="6"/>
        <v>168</v>
      </c>
      <c r="B172" s="3">
        <f t="shared" si="7"/>
        <v>-29</v>
      </c>
      <c r="C172" s="5">
        <f>'Data Input'!$C$10</f>
        <v>350</v>
      </c>
      <c r="D172" s="6" t="e">
        <f>-PPMT('Data Input'!$C$8/12,$B$4-B173,$B$4,$F$4)</f>
        <v>#NUM!</v>
      </c>
      <c r="E172" s="6" t="e">
        <f>-IPMT('Data Input'!$C$8/12,$B$4-B173,$B$4,$F$4)</f>
        <v>#NUM!</v>
      </c>
      <c r="F172" s="9" t="e">
        <f t="shared" si="8"/>
        <v>#NUM!</v>
      </c>
    </row>
    <row r="173" spans="1:10" x14ac:dyDescent="0.2">
      <c r="A173" s="1">
        <f t="shared" si="6"/>
        <v>169</v>
      </c>
      <c r="B173" s="1">
        <f t="shared" si="7"/>
        <v>-30</v>
      </c>
      <c r="C173" s="5">
        <f>'Data Input'!$C$10</f>
        <v>350</v>
      </c>
      <c r="D173" s="6" t="e">
        <f>-PPMT('Data Input'!$C$8/12,$B$4-B174,$B$4,$F$4)</f>
        <v>#NUM!</v>
      </c>
      <c r="E173" s="6" t="e">
        <f>-IPMT('Data Input'!$C$8/12,$B$4-B174,$B$4,$F$4)</f>
        <v>#NUM!</v>
      </c>
      <c r="F173" s="8" t="e">
        <f t="shared" si="8"/>
        <v>#NUM!</v>
      </c>
    </row>
    <row r="174" spans="1:10" x14ac:dyDescent="0.2">
      <c r="A174" s="1">
        <f t="shared" si="6"/>
        <v>170</v>
      </c>
      <c r="B174" s="1">
        <f t="shared" si="7"/>
        <v>-31</v>
      </c>
      <c r="C174" s="5">
        <f>'Data Input'!$C$10</f>
        <v>350</v>
      </c>
      <c r="D174" s="6" t="e">
        <f>-PPMT('Data Input'!$C$8/12,$B$4-B175,$B$4,$F$4)</f>
        <v>#NUM!</v>
      </c>
      <c r="E174" s="6" t="e">
        <f>-IPMT('Data Input'!$C$8/12,$B$4-B175,$B$4,$F$4)</f>
        <v>#NUM!</v>
      </c>
      <c r="F174" s="8" t="e">
        <f t="shared" si="8"/>
        <v>#NUM!</v>
      </c>
    </row>
    <row r="175" spans="1:10" x14ac:dyDescent="0.2">
      <c r="A175" s="1">
        <f t="shared" si="6"/>
        <v>171</v>
      </c>
      <c r="B175" s="1">
        <f t="shared" si="7"/>
        <v>-32</v>
      </c>
      <c r="C175" s="5">
        <f>'Data Input'!$C$10</f>
        <v>350</v>
      </c>
      <c r="D175" s="6" t="e">
        <f>-PPMT('Data Input'!$C$8/12,$B$4-B176,$B$4,$F$4)</f>
        <v>#NUM!</v>
      </c>
      <c r="E175" s="6" t="e">
        <f>-IPMT('Data Input'!$C$8/12,$B$4-B176,$B$4,$F$4)</f>
        <v>#NUM!</v>
      </c>
      <c r="F175" s="8" t="e">
        <f t="shared" si="8"/>
        <v>#NUM!</v>
      </c>
    </row>
    <row r="176" spans="1:10" x14ac:dyDescent="0.2">
      <c r="A176" s="1">
        <f t="shared" si="6"/>
        <v>172</v>
      </c>
      <c r="B176" s="1">
        <f t="shared" si="7"/>
        <v>-33</v>
      </c>
      <c r="C176" s="5">
        <f>'Data Input'!$C$10</f>
        <v>350</v>
      </c>
      <c r="D176" s="6" t="e">
        <f>-PPMT('Data Input'!$C$8/12,$B$4-B177,$B$4,$F$4)</f>
        <v>#NUM!</v>
      </c>
      <c r="E176" s="6" t="e">
        <f>-IPMT('Data Input'!$C$8/12,$B$4-B177,$B$4,$F$4)</f>
        <v>#NUM!</v>
      </c>
      <c r="F176" s="8" t="e">
        <f t="shared" si="8"/>
        <v>#NUM!</v>
      </c>
    </row>
    <row r="177" spans="1:6" x14ac:dyDescent="0.2">
      <c r="A177" s="1">
        <f t="shared" si="6"/>
        <v>173</v>
      </c>
      <c r="B177" s="1">
        <f t="shared" si="7"/>
        <v>-34</v>
      </c>
      <c r="C177" s="5">
        <f>'Data Input'!$C$10</f>
        <v>350</v>
      </c>
      <c r="D177" s="6" t="e">
        <f>-PPMT('Data Input'!$C$8/12,$B$4-B178,$B$4,$F$4)</f>
        <v>#NUM!</v>
      </c>
      <c r="E177" s="6" t="e">
        <f>-IPMT('Data Input'!$C$8/12,$B$4-B178,$B$4,$F$4)</f>
        <v>#NUM!</v>
      </c>
      <c r="F177" s="8" t="e">
        <f t="shared" si="8"/>
        <v>#NUM!</v>
      </c>
    </row>
    <row r="178" spans="1:6" x14ac:dyDescent="0.2">
      <c r="A178" s="1">
        <f t="shared" si="6"/>
        <v>174</v>
      </c>
      <c r="B178" s="1">
        <f t="shared" si="7"/>
        <v>-35</v>
      </c>
      <c r="C178" s="5">
        <f>'Data Input'!$C$10</f>
        <v>350</v>
      </c>
      <c r="D178" s="6" t="e">
        <f>-PPMT('Data Input'!$C$8/12,$B$4-B179,$B$4,$F$4)</f>
        <v>#NUM!</v>
      </c>
      <c r="E178" s="6" t="e">
        <f>-IPMT('Data Input'!$C$8/12,$B$4-B179,$B$4,$F$4)</f>
        <v>#NUM!</v>
      </c>
      <c r="F178" s="8" t="e">
        <f t="shared" si="8"/>
        <v>#NUM!</v>
      </c>
    </row>
    <row r="179" spans="1:6" x14ac:dyDescent="0.2">
      <c r="A179" s="1">
        <f t="shared" si="6"/>
        <v>175</v>
      </c>
      <c r="B179" s="1">
        <f t="shared" si="7"/>
        <v>-36</v>
      </c>
      <c r="C179" s="5">
        <f>'Data Input'!$C$10</f>
        <v>350</v>
      </c>
      <c r="D179" s="6" t="e">
        <f>-PPMT('Data Input'!$C$8/12,$B$4-B180,$B$4,$F$4)</f>
        <v>#NUM!</v>
      </c>
      <c r="E179" s="6" t="e">
        <f>-IPMT('Data Input'!$C$8/12,$B$4-B180,$B$4,$F$4)</f>
        <v>#NUM!</v>
      </c>
      <c r="F179" s="8" t="e">
        <f t="shared" si="8"/>
        <v>#NUM!</v>
      </c>
    </row>
    <row r="180" spans="1:6" x14ac:dyDescent="0.2">
      <c r="A180" s="1">
        <f t="shared" si="6"/>
        <v>176</v>
      </c>
      <c r="B180" s="1">
        <f t="shared" si="7"/>
        <v>-37</v>
      </c>
      <c r="C180" s="5">
        <f>'Data Input'!$C$10</f>
        <v>350</v>
      </c>
      <c r="D180" s="6" t="e">
        <f>-PPMT('Data Input'!$C$8/12,$B$4-B181,$B$4,$F$4)</f>
        <v>#NUM!</v>
      </c>
      <c r="E180" s="6" t="e">
        <f>-IPMT('Data Input'!$C$8/12,$B$4-B181,$B$4,$F$4)</f>
        <v>#NUM!</v>
      </c>
      <c r="F180" s="8" t="e">
        <f t="shared" si="8"/>
        <v>#NUM!</v>
      </c>
    </row>
    <row r="181" spans="1:6" x14ac:dyDescent="0.2">
      <c r="A181" s="1">
        <f t="shared" si="6"/>
        <v>177</v>
      </c>
      <c r="B181" s="1">
        <f t="shared" si="7"/>
        <v>-38</v>
      </c>
      <c r="C181" s="5">
        <f>'Data Input'!$C$10</f>
        <v>350</v>
      </c>
      <c r="D181" s="6" t="e">
        <f>-PPMT('Data Input'!$C$8/12,$B$4-B182,$B$4,$F$4)</f>
        <v>#NUM!</v>
      </c>
      <c r="E181" s="6" t="e">
        <f>-IPMT('Data Input'!$C$8/12,$B$4-B182,$B$4,$F$4)</f>
        <v>#NUM!</v>
      </c>
      <c r="F181" s="8" t="e">
        <f t="shared" si="8"/>
        <v>#NUM!</v>
      </c>
    </row>
    <row r="182" spans="1:6" x14ac:dyDescent="0.2">
      <c r="A182" s="1">
        <f t="shared" si="6"/>
        <v>178</v>
      </c>
      <c r="B182" s="1">
        <f t="shared" si="7"/>
        <v>-39</v>
      </c>
      <c r="C182" s="5">
        <f>'Data Input'!$C$10</f>
        <v>350</v>
      </c>
      <c r="D182" s="6" t="e">
        <f>-PPMT('Data Input'!$C$8/12,$B$4-B183,$B$4,$F$4)</f>
        <v>#NUM!</v>
      </c>
      <c r="E182" s="6" t="e">
        <f>-IPMT('Data Input'!$C$8/12,$B$4-B183,$B$4,$F$4)</f>
        <v>#NUM!</v>
      </c>
      <c r="F182" s="8" t="e">
        <f t="shared" si="8"/>
        <v>#NUM!</v>
      </c>
    </row>
    <row r="183" spans="1:6" x14ac:dyDescent="0.2">
      <c r="A183" s="1">
        <f t="shared" si="6"/>
        <v>179</v>
      </c>
      <c r="B183" s="1">
        <f t="shared" si="7"/>
        <v>-40</v>
      </c>
      <c r="C183" s="5">
        <f>'Data Input'!$C$10</f>
        <v>350</v>
      </c>
      <c r="D183" s="6" t="e">
        <f>-PPMT('Data Input'!$C$8/12,$B$4-B184,$B$4,$F$4)</f>
        <v>#NUM!</v>
      </c>
      <c r="E183" s="6" t="e">
        <f>-IPMT('Data Input'!$C$8/12,$B$4-B184,$B$4,$F$4)</f>
        <v>#NUM!</v>
      </c>
      <c r="F183" s="8" t="e">
        <f t="shared" si="8"/>
        <v>#NUM!</v>
      </c>
    </row>
    <row r="184" spans="1:6" x14ac:dyDescent="0.2">
      <c r="A184" s="2">
        <f t="shared" si="6"/>
        <v>180</v>
      </c>
      <c r="B184" s="3">
        <f t="shared" si="7"/>
        <v>-41</v>
      </c>
      <c r="C184" s="5">
        <f>'Data Input'!$C$10</f>
        <v>350</v>
      </c>
      <c r="D184" s="6" t="e">
        <f>-PPMT('Data Input'!$C$8/12,$B$4-B185,$B$4,$F$4)</f>
        <v>#NUM!</v>
      </c>
      <c r="E184" s="6" t="e">
        <f>-IPMT('Data Input'!$C$8/12,$B$4-B185,$B$4,$F$4)</f>
        <v>#NUM!</v>
      </c>
      <c r="F184" s="9" t="e">
        <f t="shared" si="8"/>
        <v>#NUM!</v>
      </c>
    </row>
    <row r="185" spans="1:6" x14ac:dyDescent="0.2">
      <c r="A185" s="1">
        <f t="shared" si="6"/>
        <v>181</v>
      </c>
      <c r="B185" s="1">
        <f t="shared" si="7"/>
        <v>-42</v>
      </c>
      <c r="C185" s="5">
        <f>'Data Input'!$C$10</f>
        <v>350</v>
      </c>
      <c r="D185" s="6" t="e">
        <f>-PPMT('Data Input'!$C$8/12,$B$4-B186,$B$4,$F$4)</f>
        <v>#NUM!</v>
      </c>
      <c r="E185" s="6" t="e">
        <f>-IPMT('Data Input'!$C$8/12,$B$4-B186,$B$4,$F$4)</f>
        <v>#NUM!</v>
      </c>
      <c r="F185" s="8" t="e">
        <f t="shared" si="8"/>
        <v>#NUM!</v>
      </c>
    </row>
    <row r="186" spans="1:6" x14ac:dyDescent="0.2">
      <c r="A186" s="1">
        <f t="shared" si="6"/>
        <v>182</v>
      </c>
      <c r="B186" s="1">
        <f t="shared" si="7"/>
        <v>-43</v>
      </c>
      <c r="C186" s="5">
        <f>'Data Input'!$C$10</f>
        <v>350</v>
      </c>
      <c r="D186" s="6" t="e">
        <f>-PPMT('Data Input'!$C$8/12,$B$4-B187,$B$4,$F$4)</f>
        <v>#NUM!</v>
      </c>
      <c r="E186" s="6" t="e">
        <f>-IPMT('Data Input'!$C$8/12,$B$4-B187,$B$4,$F$4)</f>
        <v>#NUM!</v>
      </c>
      <c r="F186" s="8" t="e">
        <f t="shared" si="8"/>
        <v>#NUM!</v>
      </c>
    </row>
    <row r="187" spans="1:6" x14ac:dyDescent="0.2">
      <c r="A187" s="1">
        <f t="shared" si="6"/>
        <v>183</v>
      </c>
      <c r="B187" s="1">
        <f t="shared" si="7"/>
        <v>-44</v>
      </c>
      <c r="C187" s="5">
        <f>'Data Input'!$C$10</f>
        <v>350</v>
      </c>
      <c r="D187" s="6" t="e">
        <f>-PPMT('Data Input'!$C$8/12,$B$4-B188,$B$4,$F$4)</f>
        <v>#NUM!</v>
      </c>
      <c r="E187" s="6" t="e">
        <f>-IPMT('Data Input'!$C$8/12,$B$4-B188,$B$4,$F$4)</f>
        <v>#NUM!</v>
      </c>
      <c r="F187" s="8" t="e">
        <f t="shared" si="8"/>
        <v>#NUM!</v>
      </c>
    </row>
    <row r="188" spans="1:6" x14ac:dyDescent="0.2">
      <c r="A188" s="1">
        <f t="shared" si="6"/>
        <v>184</v>
      </c>
      <c r="B188" s="1">
        <f t="shared" si="7"/>
        <v>-45</v>
      </c>
      <c r="C188" s="5">
        <f>'Data Input'!$C$10</f>
        <v>350</v>
      </c>
      <c r="D188" s="6" t="e">
        <f>-PPMT('Data Input'!$C$8/12,$B$4-B189,$B$4,$F$4)</f>
        <v>#NUM!</v>
      </c>
      <c r="E188" s="6" t="e">
        <f>-IPMT('Data Input'!$C$8/12,$B$4-B189,$B$4,$F$4)</f>
        <v>#NUM!</v>
      </c>
      <c r="F188" s="8" t="e">
        <f t="shared" si="8"/>
        <v>#NUM!</v>
      </c>
    </row>
    <row r="189" spans="1:6" x14ac:dyDescent="0.2">
      <c r="A189" s="1">
        <f t="shared" si="6"/>
        <v>185</v>
      </c>
      <c r="B189" s="1">
        <f t="shared" si="7"/>
        <v>-46</v>
      </c>
      <c r="C189" s="5">
        <f>'Data Input'!$C$10</f>
        <v>350</v>
      </c>
      <c r="D189" s="6" t="e">
        <f>-PPMT('Data Input'!$C$8/12,$B$4-B190,$B$4,$F$4)</f>
        <v>#NUM!</v>
      </c>
      <c r="E189" s="6" t="e">
        <f>-IPMT('Data Input'!$C$8/12,$B$4-B190,$B$4,$F$4)</f>
        <v>#NUM!</v>
      </c>
      <c r="F189" s="8" t="e">
        <f t="shared" si="8"/>
        <v>#NUM!</v>
      </c>
    </row>
    <row r="190" spans="1:6" x14ac:dyDescent="0.2">
      <c r="A190" s="1">
        <f t="shared" si="6"/>
        <v>186</v>
      </c>
      <c r="B190" s="1">
        <f t="shared" si="7"/>
        <v>-47</v>
      </c>
      <c r="C190" s="5">
        <f>'Data Input'!$C$10</f>
        <v>350</v>
      </c>
      <c r="D190" s="6" t="e">
        <f>-PPMT('Data Input'!$C$8/12,$B$4-B191,$B$4,$F$4)</f>
        <v>#NUM!</v>
      </c>
      <c r="E190" s="6" t="e">
        <f>-IPMT('Data Input'!$C$8/12,$B$4-B191,$B$4,$F$4)</f>
        <v>#NUM!</v>
      </c>
      <c r="F190" s="8" t="e">
        <f t="shared" si="8"/>
        <v>#NUM!</v>
      </c>
    </row>
    <row r="191" spans="1:6" x14ac:dyDescent="0.2">
      <c r="A191" s="1">
        <f t="shared" si="6"/>
        <v>187</v>
      </c>
      <c r="B191" s="1">
        <f t="shared" si="7"/>
        <v>-48</v>
      </c>
      <c r="C191" s="5">
        <f>'Data Input'!$C$10</f>
        <v>350</v>
      </c>
      <c r="D191" s="6" t="e">
        <f>-PPMT('Data Input'!$C$8/12,$B$4-B192,$B$4,$F$4)</f>
        <v>#NUM!</v>
      </c>
      <c r="E191" s="6" t="e">
        <f>-IPMT('Data Input'!$C$8/12,$B$4-B192,$B$4,$F$4)</f>
        <v>#NUM!</v>
      </c>
      <c r="F191" s="8" t="e">
        <f t="shared" si="8"/>
        <v>#NUM!</v>
      </c>
    </row>
    <row r="192" spans="1:6" x14ac:dyDescent="0.2">
      <c r="A192" s="1">
        <f t="shared" si="6"/>
        <v>188</v>
      </c>
      <c r="B192" s="1">
        <f t="shared" si="7"/>
        <v>-49</v>
      </c>
      <c r="C192" s="5">
        <f>'Data Input'!$C$10</f>
        <v>350</v>
      </c>
      <c r="D192" s="6" t="e">
        <f>-PPMT('Data Input'!$C$8/12,$B$4-B193,$B$4,$F$4)</f>
        <v>#NUM!</v>
      </c>
      <c r="E192" s="6" t="e">
        <f>-IPMT('Data Input'!$C$8/12,$B$4-B193,$B$4,$F$4)</f>
        <v>#NUM!</v>
      </c>
      <c r="F192" s="8" t="e">
        <f t="shared" si="8"/>
        <v>#NUM!</v>
      </c>
    </row>
    <row r="193" spans="1:6" x14ac:dyDescent="0.2">
      <c r="A193" s="1">
        <f t="shared" si="6"/>
        <v>189</v>
      </c>
      <c r="B193" s="1">
        <f t="shared" si="7"/>
        <v>-50</v>
      </c>
      <c r="C193" s="5">
        <f>'Data Input'!$C$10</f>
        <v>350</v>
      </c>
      <c r="D193" s="6" t="e">
        <f>-PPMT('Data Input'!$C$8/12,$B$4-B194,$B$4,$F$4)</f>
        <v>#NUM!</v>
      </c>
      <c r="E193" s="6" t="e">
        <f>-IPMT('Data Input'!$C$8/12,$B$4-B194,$B$4,$F$4)</f>
        <v>#NUM!</v>
      </c>
      <c r="F193" s="8" t="e">
        <f t="shared" si="8"/>
        <v>#NUM!</v>
      </c>
    </row>
    <row r="194" spans="1:6" x14ac:dyDescent="0.2">
      <c r="A194" s="1">
        <f t="shared" si="6"/>
        <v>190</v>
      </c>
      <c r="B194" s="1">
        <f t="shared" si="7"/>
        <v>-51</v>
      </c>
      <c r="C194" s="5">
        <f>'Data Input'!$C$10</f>
        <v>350</v>
      </c>
      <c r="D194" s="6" t="e">
        <f>-PPMT('Data Input'!$C$8/12,$B$4-B195,$B$4,$F$4)</f>
        <v>#NUM!</v>
      </c>
      <c r="E194" s="6" t="e">
        <f>-IPMT('Data Input'!$C$8/12,$B$4-B195,$B$4,$F$4)</f>
        <v>#NUM!</v>
      </c>
      <c r="F194" s="8" t="e">
        <f t="shared" si="8"/>
        <v>#NUM!</v>
      </c>
    </row>
    <row r="195" spans="1:6" x14ac:dyDescent="0.2">
      <c r="A195" s="1">
        <f t="shared" si="6"/>
        <v>191</v>
      </c>
      <c r="B195" s="1">
        <f t="shared" si="7"/>
        <v>-52</v>
      </c>
      <c r="C195" s="5">
        <f>'Data Input'!$C$10</f>
        <v>350</v>
      </c>
      <c r="D195" s="6" t="e">
        <f>-PPMT('Data Input'!$C$8/12,$B$4-B196,$B$4,$F$4)</f>
        <v>#NUM!</v>
      </c>
      <c r="E195" s="6" t="e">
        <f>-IPMT('Data Input'!$C$8/12,$B$4-B196,$B$4,$F$4)</f>
        <v>#NUM!</v>
      </c>
      <c r="F195" s="8" t="e">
        <f t="shared" si="8"/>
        <v>#NUM!</v>
      </c>
    </row>
    <row r="196" spans="1:6" x14ac:dyDescent="0.2">
      <c r="A196" s="2">
        <f t="shared" si="6"/>
        <v>192</v>
      </c>
      <c r="B196" s="3">
        <f t="shared" si="7"/>
        <v>-53</v>
      </c>
      <c r="C196" s="5">
        <f>'Data Input'!$C$10</f>
        <v>350</v>
      </c>
      <c r="D196" s="6" t="e">
        <f>-PPMT('Data Input'!$C$8/12,$B$4-B197,$B$4,$F$4)</f>
        <v>#NUM!</v>
      </c>
      <c r="E196" s="6" t="e">
        <f>-IPMT('Data Input'!$C$8/12,$B$4-B197,$B$4,$F$4)</f>
        <v>#NUM!</v>
      </c>
      <c r="F196" s="9" t="e">
        <f t="shared" si="8"/>
        <v>#NUM!</v>
      </c>
    </row>
    <row r="197" spans="1:6" x14ac:dyDescent="0.2">
      <c r="A197" s="1">
        <f t="shared" ref="A197:A260" si="9">$B$4-B197</f>
        <v>193</v>
      </c>
      <c r="B197" s="1">
        <f t="shared" ref="B197:B260" si="10">B196-1</f>
        <v>-54</v>
      </c>
      <c r="C197" s="5">
        <f>'Data Input'!$C$10</f>
        <v>350</v>
      </c>
      <c r="D197" s="6" t="e">
        <f>-PPMT('Data Input'!$C$8/12,$B$4-B198,$B$4,$F$4)</f>
        <v>#NUM!</v>
      </c>
      <c r="E197" s="6" t="e">
        <f>-IPMT('Data Input'!$C$8/12,$B$4-B198,$B$4,$F$4)</f>
        <v>#NUM!</v>
      </c>
      <c r="F197" s="8" t="e">
        <f t="shared" ref="F197:F260" si="11">F196-D196</f>
        <v>#NUM!</v>
      </c>
    </row>
    <row r="198" spans="1:6" x14ac:dyDescent="0.2">
      <c r="A198" s="1">
        <f t="shared" si="9"/>
        <v>194</v>
      </c>
      <c r="B198" s="1">
        <f t="shared" si="10"/>
        <v>-55</v>
      </c>
      <c r="C198" s="5">
        <f>'Data Input'!$C$10</f>
        <v>350</v>
      </c>
      <c r="D198" s="6" t="e">
        <f>-PPMT('Data Input'!$C$8/12,$B$4-B199,$B$4,$F$4)</f>
        <v>#NUM!</v>
      </c>
      <c r="E198" s="6" t="e">
        <f>-IPMT('Data Input'!$C$8/12,$B$4-B199,$B$4,$F$4)</f>
        <v>#NUM!</v>
      </c>
      <c r="F198" s="8" t="e">
        <f t="shared" si="11"/>
        <v>#NUM!</v>
      </c>
    </row>
    <row r="199" spans="1:6" x14ac:dyDescent="0.2">
      <c r="A199" s="1">
        <f t="shared" si="9"/>
        <v>195</v>
      </c>
      <c r="B199" s="1">
        <f t="shared" si="10"/>
        <v>-56</v>
      </c>
      <c r="C199" s="5">
        <f>'Data Input'!$C$10</f>
        <v>350</v>
      </c>
      <c r="D199" s="6" t="e">
        <f>-PPMT('Data Input'!$C$8/12,$B$4-B200,$B$4,$F$4)</f>
        <v>#NUM!</v>
      </c>
      <c r="E199" s="6" t="e">
        <f>-IPMT('Data Input'!$C$8/12,$B$4-B200,$B$4,$F$4)</f>
        <v>#NUM!</v>
      </c>
      <c r="F199" s="8" t="e">
        <f t="shared" si="11"/>
        <v>#NUM!</v>
      </c>
    </row>
    <row r="200" spans="1:6" x14ac:dyDescent="0.2">
      <c r="A200" s="1">
        <f t="shared" si="9"/>
        <v>196</v>
      </c>
      <c r="B200" s="1">
        <f t="shared" si="10"/>
        <v>-57</v>
      </c>
      <c r="C200" s="5">
        <f>'Data Input'!$C$10</f>
        <v>350</v>
      </c>
      <c r="D200" s="6" t="e">
        <f>-PPMT('Data Input'!$C$8/12,$B$4-B201,$B$4,$F$4)</f>
        <v>#NUM!</v>
      </c>
      <c r="E200" s="6" t="e">
        <f>-IPMT('Data Input'!$C$8/12,$B$4-B201,$B$4,$F$4)</f>
        <v>#NUM!</v>
      </c>
      <c r="F200" s="8" t="e">
        <f t="shared" si="11"/>
        <v>#NUM!</v>
      </c>
    </row>
    <row r="201" spans="1:6" x14ac:dyDescent="0.2">
      <c r="A201" s="1">
        <f t="shared" si="9"/>
        <v>197</v>
      </c>
      <c r="B201" s="1">
        <f t="shared" si="10"/>
        <v>-58</v>
      </c>
      <c r="C201" s="5">
        <f>'Data Input'!$C$10</f>
        <v>350</v>
      </c>
      <c r="D201" s="6" t="e">
        <f>-PPMT('Data Input'!$C$8/12,$B$4-B202,$B$4,$F$4)</f>
        <v>#NUM!</v>
      </c>
      <c r="E201" s="6" t="e">
        <f>-IPMT('Data Input'!$C$8/12,$B$4-B202,$B$4,$F$4)</f>
        <v>#NUM!</v>
      </c>
      <c r="F201" s="8" t="e">
        <f t="shared" si="11"/>
        <v>#NUM!</v>
      </c>
    </row>
    <row r="202" spans="1:6" x14ac:dyDescent="0.2">
      <c r="A202" s="1">
        <f t="shared" si="9"/>
        <v>198</v>
      </c>
      <c r="B202" s="1">
        <f t="shared" si="10"/>
        <v>-59</v>
      </c>
      <c r="C202" s="5">
        <f>'Data Input'!$C$10</f>
        <v>350</v>
      </c>
      <c r="D202" s="6" t="e">
        <f>-PPMT('Data Input'!$C$8/12,$B$4-B203,$B$4,$F$4)</f>
        <v>#NUM!</v>
      </c>
      <c r="E202" s="6" t="e">
        <f>-IPMT('Data Input'!$C$8/12,$B$4-B203,$B$4,$F$4)</f>
        <v>#NUM!</v>
      </c>
      <c r="F202" s="8" t="e">
        <f t="shared" si="11"/>
        <v>#NUM!</v>
      </c>
    </row>
    <row r="203" spans="1:6" x14ac:dyDescent="0.2">
      <c r="A203" s="1">
        <f t="shared" si="9"/>
        <v>199</v>
      </c>
      <c r="B203" s="1">
        <f t="shared" si="10"/>
        <v>-60</v>
      </c>
      <c r="C203" s="5">
        <f>'Data Input'!$C$10</f>
        <v>350</v>
      </c>
      <c r="D203" s="6" t="e">
        <f>-PPMT('Data Input'!$C$8/12,$B$4-B204,$B$4,$F$4)</f>
        <v>#NUM!</v>
      </c>
      <c r="E203" s="6" t="e">
        <f>-IPMT('Data Input'!$C$8/12,$B$4-B204,$B$4,$F$4)</f>
        <v>#NUM!</v>
      </c>
      <c r="F203" s="8" t="e">
        <f t="shared" si="11"/>
        <v>#NUM!</v>
      </c>
    </row>
    <row r="204" spans="1:6" x14ac:dyDescent="0.2">
      <c r="A204" s="1">
        <f t="shared" si="9"/>
        <v>200</v>
      </c>
      <c r="B204" s="1">
        <f t="shared" si="10"/>
        <v>-61</v>
      </c>
      <c r="C204" s="5">
        <f>'Data Input'!$C$10</f>
        <v>350</v>
      </c>
      <c r="D204" s="6" t="e">
        <f>-PPMT('Data Input'!$C$8/12,$B$4-B205,$B$4,$F$4)</f>
        <v>#NUM!</v>
      </c>
      <c r="E204" s="6" t="e">
        <f>-IPMT('Data Input'!$C$8/12,$B$4-B205,$B$4,$F$4)</f>
        <v>#NUM!</v>
      </c>
      <c r="F204" s="8" t="e">
        <f t="shared" si="11"/>
        <v>#NUM!</v>
      </c>
    </row>
    <row r="205" spans="1:6" x14ac:dyDescent="0.2">
      <c r="A205" s="1">
        <f t="shared" si="9"/>
        <v>201</v>
      </c>
      <c r="B205" s="1">
        <f t="shared" si="10"/>
        <v>-62</v>
      </c>
      <c r="C205" s="5">
        <f>'Data Input'!$C$10</f>
        <v>350</v>
      </c>
      <c r="D205" s="6" t="e">
        <f>-PPMT('Data Input'!$C$8/12,$B$4-B206,$B$4,$F$4)</f>
        <v>#NUM!</v>
      </c>
      <c r="E205" s="6" t="e">
        <f>-IPMT('Data Input'!$C$8/12,$B$4-B206,$B$4,$F$4)</f>
        <v>#NUM!</v>
      </c>
      <c r="F205" s="8" t="e">
        <f t="shared" si="11"/>
        <v>#NUM!</v>
      </c>
    </row>
    <row r="206" spans="1:6" x14ac:dyDescent="0.2">
      <c r="A206" s="1">
        <f t="shared" si="9"/>
        <v>202</v>
      </c>
      <c r="B206" s="1">
        <f t="shared" si="10"/>
        <v>-63</v>
      </c>
      <c r="C206" s="5">
        <f>'Data Input'!$C$10</f>
        <v>350</v>
      </c>
      <c r="D206" s="6" t="e">
        <f>-PPMT('Data Input'!$C$8/12,$B$4-B207,$B$4,$F$4)</f>
        <v>#NUM!</v>
      </c>
      <c r="E206" s="6" t="e">
        <f>-IPMT('Data Input'!$C$8/12,$B$4-B207,$B$4,$F$4)</f>
        <v>#NUM!</v>
      </c>
      <c r="F206" s="8" t="e">
        <f t="shared" si="11"/>
        <v>#NUM!</v>
      </c>
    </row>
    <row r="207" spans="1:6" x14ac:dyDescent="0.2">
      <c r="A207" s="1">
        <f t="shared" si="9"/>
        <v>203</v>
      </c>
      <c r="B207" s="1">
        <f t="shared" si="10"/>
        <v>-64</v>
      </c>
      <c r="C207" s="5">
        <f>'Data Input'!$C$10</f>
        <v>350</v>
      </c>
      <c r="D207" s="6" t="e">
        <f>-PPMT('Data Input'!$C$8/12,$B$4-B208,$B$4,$F$4)</f>
        <v>#NUM!</v>
      </c>
      <c r="E207" s="6" t="e">
        <f>-IPMT('Data Input'!$C$8/12,$B$4-B208,$B$4,$F$4)</f>
        <v>#NUM!</v>
      </c>
      <c r="F207" s="8" t="e">
        <f t="shared" si="11"/>
        <v>#NUM!</v>
      </c>
    </row>
    <row r="208" spans="1:6" x14ac:dyDescent="0.2">
      <c r="A208" s="2">
        <f t="shared" si="9"/>
        <v>204</v>
      </c>
      <c r="B208" s="3">
        <f t="shared" si="10"/>
        <v>-65</v>
      </c>
      <c r="C208" s="5">
        <f>'Data Input'!$C$10</f>
        <v>350</v>
      </c>
      <c r="D208" s="6" t="e">
        <f>-PPMT('Data Input'!$C$8/12,$B$4-B209,$B$4,$F$4)</f>
        <v>#NUM!</v>
      </c>
      <c r="E208" s="6" t="e">
        <f>-IPMT('Data Input'!$C$8/12,$B$4-B209,$B$4,$F$4)</f>
        <v>#NUM!</v>
      </c>
      <c r="F208" s="9" t="e">
        <f t="shared" si="11"/>
        <v>#NUM!</v>
      </c>
    </row>
    <row r="209" spans="1:6" x14ac:dyDescent="0.2">
      <c r="A209" s="1">
        <f t="shared" si="9"/>
        <v>205</v>
      </c>
      <c r="B209" s="1">
        <f t="shared" si="10"/>
        <v>-66</v>
      </c>
      <c r="C209" s="5">
        <f>'Data Input'!$C$10</f>
        <v>350</v>
      </c>
      <c r="D209" s="6" t="e">
        <f>-PPMT('Data Input'!$C$8/12,$B$4-B210,$B$4,$F$4)</f>
        <v>#NUM!</v>
      </c>
      <c r="E209" s="6" t="e">
        <f>-IPMT('Data Input'!$C$8/12,$B$4-B210,$B$4,$F$4)</f>
        <v>#NUM!</v>
      </c>
      <c r="F209" s="8" t="e">
        <f t="shared" si="11"/>
        <v>#NUM!</v>
      </c>
    </row>
    <row r="210" spans="1:6" x14ac:dyDescent="0.2">
      <c r="A210" s="1">
        <f t="shared" si="9"/>
        <v>206</v>
      </c>
      <c r="B210" s="1">
        <f t="shared" si="10"/>
        <v>-67</v>
      </c>
      <c r="C210" s="5">
        <f>'Data Input'!$C$10</f>
        <v>350</v>
      </c>
      <c r="D210" s="6" t="e">
        <f>-PPMT('Data Input'!$C$8/12,$B$4-B211,$B$4,$F$4)</f>
        <v>#NUM!</v>
      </c>
      <c r="E210" s="6" t="e">
        <f>-IPMT('Data Input'!$C$8/12,$B$4-B211,$B$4,$F$4)</f>
        <v>#NUM!</v>
      </c>
      <c r="F210" s="8" t="e">
        <f t="shared" si="11"/>
        <v>#NUM!</v>
      </c>
    </row>
    <row r="211" spans="1:6" x14ac:dyDescent="0.2">
      <c r="A211" s="1">
        <f t="shared" si="9"/>
        <v>207</v>
      </c>
      <c r="B211" s="1">
        <f t="shared" si="10"/>
        <v>-68</v>
      </c>
      <c r="C211" s="5">
        <f>'Data Input'!$C$10</f>
        <v>350</v>
      </c>
      <c r="D211" s="6" t="e">
        <f>-PPMT('Data Input'!$C$8/12,$B$4-B212,$B$4,$F$4)</f>
        <v>#NUM!</v>
      </c>
      <c r="E211" s="6" t="e">
        <f>-IPMT('Data Input'!$C$8/12,$B$4-B212,$B$4,$F$4)</f>
        <v>#NUM!</v>
      </c>
      <c r="F211" s="8" t="e">
        <f t="shared" si="11"/>
        <v>#NUM!</v>
      </c>
    </row>
    <row r="212" spans="1:6" x14ac:dyDescent="0.2">
      <c r="A212" s="1">
        <f t="shared" si="9"/>
        <v>208</v>
      </c>
      <c r="B212" s="1">
        <f t="shared" si="10"/>
        <v>-69</v>
      </c>
      <c r="C212" s="5">
        <f>'Data Input'!$C$10</f>
        <v>350</v>
      </c>
      <c r="D212" s="6" t="e">
        <f>-PPMT('Data Input'!$C$8/12,$B$4-B213,$B$4,$F$4)</f>
        <v>#NUM!</v>
      </c>
      <c r="E212" s="6" t="e">
        <f>-IPMT('Data Input'!$C$8/12,$B$4-B213,$B$4,$F$4)</f>
        <v>#NUM!</v>
      </c>
      <c r="F212" s="8" t="e">
        <f t="shared" si="11"/>
        <v>#NUM!</v>
      </c>
    </row>
    <row r="213" spans="1:6" x14ac:dyDescent="0.2">
      <c r="A213" s="1">
        <f t="shared" si="9"/>
        <v>209</v>
      </c>
      <c r="B213" s="1">
        <f t="shared" si="10"/>
        <v>-70</v>
      </c>
      <c r="C213" s="5">
        <f>'Data Input'!$C$10</f>
        <v>350</v>
      </c>
      <c r="D213" s="6" t="e">
        <f>-PPMT('Data Input'!$C$8/12,$B$4-B214,$B$4,$F$4)</f>
        <v>#NUM!</v>
      </c>
      <c r="E213" s="6" t="e">
        <f>-IPMT('Data Input'!$C$8/12,$B$4-B214,$B$4,$F$4)</f>
        <v>#NUM!</v>
      </c>
      <c r="F213" s="8" t="e">
        <f t="shared" si="11"/>
        <v>#NUM!</v>
      </c>
    </row>
    <row r="214" spans="1:6" x14ac:dyDescent="0.2">
      <c r="A214" s="1">
        <f t="shared" si="9"/>
        <v>210</v>
      </c>
      <c r="B214" s="1">
        <f t="shared" si="10"/>
        <v>-71</v>
      </c>
      <c r="C214" s="5">
        <f>'Data Input'!$C$10</f>
        <v>350</v>
      </c>
      <c r="D214" s="6" t="e">
        <f>-PPMT('Data Input'!$C$8/12,$B$4-B215,$B$4,$F$4)</f>
        <v>#NUM!</v>
      </c>
      <c r="E214" s="6" t="e">
        <f>-IPMT('Data Input'!$C$8/12,$B$4-B215,$B$4,$F$4)</f>
        <v>#NUM!</v>
      </c>
      <c r="F214" s="8" t="e">
        <f t="shared" si="11"/>
        <v>#NUM!</v>
      </c>
    </row>
    <row r="215" spans="1:6" x14ac:dyDescent="0.2">
      <c r="A215" s="1">
        <f t="shared" si="9"/>
        <v>211</v>
      </c>
      <c r="B215" s="1">
        <f t="shared" si="10"/>
        <v>-72</v>
      </c>
      <c r="C215" s="5">
        <f>'Data Input'!$C$10</f>
        <v>350</v>
      </c>
      <c r="D215" s="6" t="e">
        <f>-PPMT('Data Input'!$C$8/12,$B$4-B216,$B$4,$F$4)</f>
        <v>#NUM!</v>
      </c>
      <c r="E215" s="6" t="e">
        <f>-IPMT('Data Input'!$C$8/12,$B$4-B216,$B$4,$F$4)</f>
        <v>#NUM!</v>
      </c>
      <c r="F215" s="8" t="e">
        <f t="shared" si="11"/>
        <v>#NUM!</v>
      </c>
    </row>
    <row r="216" spans="1:6" x14ac:dyDescent="0.2">
      <c r="A216" s="1">
        <f t="shared" si="9"/>
        <v>212</v>
      </c>
      <c r="B216" s="1">
        <f t="shared" si="10"/>
        <v>-73</v>
      </c>
      <c r="C216" s="5">
        <f>'Data Input'!$C$10</f>
        <v>350</v>
      </c>
      <c r="D216" s="6" t="e">
        <f>-PPMT('Data Input'!$C$8/12,$B$4-B217,$B$4,$F$4)</f>
        <v>#NUM!</v>
      </c>
      <c r="E216" s="6" t="e">
        <f>-IPMT('Data Input'!$C$8/12,$B$4-B217,$B$4,$F$4)</f>
        <v>#NUM!</v>
      </c>
      <c r="F216" s="8" t="e">
        <f t="shared" si="11"/>
        <v>#NUM!</v>
      </c>
    </row>
    <row r="217" spans="1:6" x14ac:dyDescent="0.2">
      <c r="A217" s="1">
        <f t="shared" si="9"/>
        <v>213</v>
      </c>
      <c r="B217" s="1">
        <f t="shared" si="10"/>
        <v>-74</v>
      </c>
      <c r="C217" s="5">
        <f>'Data Input'!$C$10</f>
        <v>350</v>
      </c>
      <c r="D217" s="6" t="e">
        <f>-PPMT('Data Input'!$C$8/12,$B$4-B218,$B$4,$F$4)</f>
        <v>#NUM!</v>
      </c>
      <c r="E217" s="6" t="e">
        <f>-IPMT('Data Input'!$C$8/12,$B$4-B218,$B$4,$F$4)</f>
        <v>#NUM!</v>
      </c>
      <c r="F217" s="8" t="e">
        <f t="shared" si="11"/>
        <v>#NUM!</v>
      </c>
    </row>
    <row r="218" spans="1:6" x14ac:dyDescent="0.2">
      <c r="A218" s="1">
        <f t="shared" si="9"/>
        <v>214</v>
      </c>
      <c r="B218" s="1">
        <f t="shared" si="10"/>
        <v>-75</v>
      </c>
      <c r="C218" s="5">
        <f>'Data Input'!$C$10</f>
        <v>350</v>
      </c>
      <c r="D218" s="6" t="e">
        <f>-PPMT('Data Input'!$C$8/12,$B$4-B219,$B$4,$F$4)</f>
        <v>#NUM!</v>
      </c>
      <c r="E218" s="6" t="e">
        <f>-IPMT('Data Input'!$C$8/12,$B$4-B219,$B$4,$F$4)</f>
        <v>#NUM!</v>
      </c>
      <c r="F218" s="8" t="e">
        <f t="shared" si="11"/>
        <v>#NUM!</v>
      </c>
    </row>
    <row r="219" spans="1:6" x14ac:dyDescent="0.2">
      <c r="A219" s="1">
        <f t="shared" si="9"/>
        <v>215</v>
      </c>
      <c r="B219" s="1">
        <f t="shared" si="10"/>
        <v>-76</v>
      </c>
      <c r="C219" s="5">
        <f>'Data Input'!$C$10</f>
        <v>350</v>
      </c>
      <c r="D219" s="6" t="e">
        <f>-PPMT('Data Input'!$C$8/12,$B$4-B220,$B$4,$F$4)</f>
        <v>#NUM!</v>
      </c>
      <c r="E219" s="6" t="e">
        <f>-IPMT('Data Input'!$C$8/12,$B$4-B220,$B$4,$F$4)</f>
        <v>#NUM!</v>
      </c>
      <c r="F219" s="8" t="e">
        <f t="shared" si="11"/>
        <v>#NUM!</v>
      </c>
    </row>
    <row r="220" spans="1:6" x14ac:dyDescent="0.2">
      <c r="A220" s="2">
        <f t="shared" si="9"/>
        <v>216</v>
      </c>
      <c r="B220" s="3">
        <f t="shared" si="10"/>
        <v>-77</v>
      </c>
      <c r="C220" s="5">
        <f>'Data Input'!$C$10</f>
        <v>350</v>
      </c>
      <c r="D220" s="6" t="e">
        <f>-PPMT('Data Input'!$C$8/12,$B$4-B221,$B$4,$F$4)</f>
        <v>#NUM!</v>
      </c>
      <c r="E220" s="6" t="e">
        <f>-IPMT('Data Input'!$C$8/12,$B$4-B221,$B$4,$F$4)</f>
        <v>#NUM!</v>
      </c>
      <c r="F220" s="9" t="e">
        <f t="shared" si="11"/>
        <v>#NUM!</v>
      </c>
    </row>
    <row r="221" spans="1:6" x14ac:dyDescent="0.2">
      <c r="A221" s="1">
        <f t="shared" si="9"/>
        <v>217</v>
      </c>
      <c r="B221" s="1">
        <f t="shared" si="10"/>
        <v>-78</v>
      </c>
      <c r="C221" s="5">
        <f>'Data Input'!$C$10</f>
        <v>350</v>
      </c>
      <c r="D221" s="6" t="e">
        <f>-PPMT('Data Input'!$C$8/12,$B$4-B222,$B$4,$F$4)</f>
        <v>#NUM!</v>
      </c>
      <c r="E221" s="6" t="e">
        <f>-IPMT('Data Input'!$C$8/12,$B$4-B222,$B$4,$F$4)</f>
        <v>#NUM!</v>
      </c>
      <c r="F221" s="8" t="e">
        <f t="shared" si="11"/>
        <v>#NUM!</v>
      </c>
    </row>
    <row r="222" spans="1:6" x14ac:dyDescent="0.2">
      <c r="A222" s="1">
        <f t="shared" si="9"/>
        <v>218</v>
      </c>
      <c r="B222" s="1">
        <f t="shared" si="10"/>
        <v>-79</v>
      </c>
      <c r="C222" s="5">
        <f>'Data Input'!$C$10</f>
        <v>350</v>
      </c>
      <c r="D222" s="6" t="e">
        <f>-PPMT('Data Input'!$C$8/12,$B$4-B223,$B$4,$F$4)</f>
        <v>#NUM!</v>
      </c>
      <c r="E222" s="6" t="e">
        <f>-IPMT('Data Input'!$C$8/12,$B$4-B223,$B$4,$F$4)</f>
        <v>#NUM!</v>
      </c>
      <c r="F222" s="8" t="e">
        <f t="shared" si="11"/>
        <v>#NUM!</v>
      </c>
    </row>
    <row r="223" spans="1:6" x14ac:dyDescent="0.2">
      <c r="A223" s="1">
        <f t="shared" si="9"/>
        <v>219</v>
      </c>
      <c r="B223" s="1">
        <f t="shared" si="10"/>
        <v>-80</v>
      </c>
      <c r="C223" s="5">
        <f>'Data Input'!$C$10</f>
        <v>350</v>
      </c>
      <c r="D223" s="6" t="e">
        <f>-PPMT('Data Input'!$C$8/12,$B$4-B224,$B$4,$F$4)</f>
        <v>#NUM!</v>
      </c>
      <c r="E223" s="6" t="e">
        <f>-IPMT('Data Input'!$C$8/12,$B$4-B224,$B$4,$F$4)</f>
        <v>#NUM!</v>
      </c>
      <c r="F223" s="8" t="e">
        <f t="shared" si="11"/>
        <v>#NUM!</v>
      </c>
    </row>
    <row r="224" spans="1:6" x14ac:dyDescent="0.2">
      <c r="A224" s="1">
        <f t="shared" si="9"/>
        <v>220</v>
      </c>
      <c r="B224" s="1">
        <f t="shared" si="10"/>
        <v>-81</v>
      </c>
      <c r="C224" s="5">
        <f>'Data Input'!$C$10</f>
        <v>350</v>
      </c>
      <c r="D224" s="6" t="e">
        <f>-PPMT('Data Input'!$C$8/12,$B$4-B225,$B$4,$F$4)</f>
        <v>#NUM!</v>
      </c>
      <c r="E224" s="6" t="e">
        <f>-IPMT('Data Input'!$C$8/12,$B$4-B225,$B$4,$F$4)</f>
        <v>#NUM!</v>
      </c>
      <c r="F224" s="8" t="e">
        <f t="shared" si="11"/>
        <v>#NUM!</v>
      </c>
    </row>
    <row r="225" spans="1:6" x14ac:dyDescent="0.2">
      <c r="A225" s="1">
        <f t="shared" si="9"/>
        <v>221</v>
      </c>
      <c r="B225" s="1">
        <f t="shared" si="10"/>
        <v>-82</v>
      </c>
      <c r="C225" s="5">
        <f>'Data Input'!$C$10</f>
        <v>350</v>
      </c>
      <c r="D225" s="6" t="e">
        <f>-PPMT('Data Input'!$C$8/12,$B$4-B226,$B$4,$F$4)</f>
        <v>#NUM!</v>
      </c>
      <c r="E225" s="6" t="e">
        <f>-IPMT('Data Input'!$C$8/12,$B$4-B226,$B$4,$F$4)</f>
        <v>#NUM!</v>
      </c>
      <c r="F225" s="8" t="e">
        <f t="shared" si="11"/>
        <v>#NUM!</v>
      </c>
    </row>
    <row r="226" spans="1:6" x14ac:dyDescent="0.2">
      <c r="A226" s="1">
        <f t="shared" si="9"/>
        <v>222</v>
      </c>
      <c r="B226" s="1">
        <f t="shared" si="10"/>
        <v>-83</v>
      </c>
      <c r="C226" s="5">
        <f>'Data Input'!$C$10</f>
        <v>350</v>
      </c>
      <c r="D226" s="6" t="e">
        <f>-PPMT('Data Input'!$C$8/12,$B$4-B227,$B$4,$F$4)</f>
        <v>#NUM!</v>
      </c>
      <c r="E226" s="6" t="e">
        <f>-IPMT('Data Input'!$C$8/12,$B$4-B227,$B$4,$F$4)</f>
        <v>#NUM!</v>
      </c>
      <c r="F226" s="8" t="e">
        <f t="shared" si="11"/>
        <v>#NUM!</v>
      </c>
    </row>
    <row r="227" spans="1:6" x14ac:dyDescent="0.2">
      <c r="A227" s="1">
        <f t="shared" si="9"/>
        <v>223</v>
      </c>
      <c r="B227" s="1">
        <f t="shared" si="10"/>
        <v>-84</v>
      </c>
      <c r="C227" s="5">
        <f>'Data Input'!$C$10</f>
        <v>350</v>
      </c>
      <c r="D227" s="6" t="e">
        <f>-PPMT('Data Input'!$C$8/12,$B$4-B228,$B$4,$F$4)</f>
        <v>#NUM!</v>
      </c>
      <c r="E227" s="6" t="e">
        <f>-IPMT('Data Input'!$C$8/12,$B$4-B228,$B$4,$F$4)</f>
        <v>#NUM!</v>
      </c>
      <c r="F227" s="8" t="e">
        <f t="shared" si="11"/>
        <v>#NUM!</v>
      </c>
    </row>
    <row r="228" spans="1:6" x14ac:dyDescent="0.2">
      <c r="A228" s="1">
        <f t="shared" si="9"/>
        <v>224</v>
      </c>
      <c r="B228" s="1">
        <f t="shared" si="10"/>
        <v>-85</v>
      </c>
      <c r="C228" s="5">
        <f>'Data Input'!$C$10</f>
        <v>350</v>
      </c>
      <c r="D228" s="6" t="e">
        <f>-PPMT('Data Input'!$C$8/12,$B$4-B229,$B$4,$F$4)</f>
        <v>#NUM!</v>
      </c>
      <c r="E228" s="6" t="e">
        <f>-IPMT('Data Input'!$C$8/12,$B$4-B229,$B$4,$F$4)</f>
        <v>#NUM!</v>
      </c>
      <c r="F228" s="8" t="e">
        <f t="shared" si="11"/>
        <v>#NUM!</v>
      </c>
    </row>
    <row r="229" spans="1:6" x14ac:dyDescent="0.2">
      <c r="A229" s="1">
        <f t="shared" si="9"/>
        <v>225</v>
      </c>
      <c r="B229" s="1">
        <f t="shared" si="10"/>
        <v>-86</v>
      </c>
      <c r="C229" s="5">
        <f>'Data Input'!$C$10</f>
        <v>350</v>
      </c>
      <c r="D229" s="6" t="e">
        <f>-PPMT('Data Input'!$C$8/12,$B$4-B230,$B$4,$F$4)</f>
        <v>#NUM!</v>
      </c>
      <c r="E229" s="6" t="e">
        <f>-IPMT('Data Input'!$C$8/12,$B$4-B230,$B$4,$F$4)</f>
        <v>#NUM!</v>
      </c>
      <c r="F229" s="8" t="e">
        <f t="shared" si="11"/>
        <v>#NUM!</v>
      </c>
    </row>
    <row r="230" spans="1:6" x14ac:dyDescent="0.2">
      <c r="A230" s="1">
        <f t="shared" si="9"/>
        <v>226</v>
      </c>
      <c r="B230" s="1">
        <f t="shared" si="10"/>
        <v>-87</v>
      </c>
      <c r="C230" s="5">
        <f>'Data Input'!$C$10</f>
        <v>350</v>
      </c>
      <c r="D230" s="6" t="e">
        <f>-PPMT('Data Input'!$C$8/12,$B$4-B231,$B$4,$F$4)</f>
        <v>#NUM!</v>
      </c>
      <c r="E230" s="6" t="e">
        <f>-IPMT('Data Input'!$C$8/12,$B$4-B231,$B$4,$F$4)</f>
        <v>#NUM!</v>
      </c>
      <c r="F230" s="8" t="e">
        <f t="shared" si="11"/>
        <v>#NUM!</v>
      </c>
    </row>
    <row r="231" spans="1:6" x14ac:dyDescent="0.2">
      <c r="A231" s="1">
        <f t="shared" si="9"/>
        <v>227</v>
      </c>
      <c r="B231" s="1">
        <f t="shared" si="10"/>
        <v>-88</v>
      </c>
      <c r="C231" s="5">
        <f>'Data Input'!$C$10</f>
        <v>350</v>
      </c>
      <c r="D231" s="6" t="e">
        <f>-PPMT('Data Input'!$C$8/12,$B$4-B232,$B$4,$F$4)</f>
        <v>#NUM!</v>
      </c>
      <c r="E231" s="6" t="e">
        <f>-IPMT('Data Input'!$C$8/12,$B$4-B232,$B$4,$F$4)</f>
        <v>#NUM!</v>
      </c>
      <c r="F231" s="8" t="e">
        <f t="shared" si="11"/>
        <v>#NUM!</v>
      </c>
    </row>
    <row r="232" spans="1:6" x14ac:dyDescent="0.2">
      <c r="A232" s="2">
        <f t="shared" si="9"/>
        <v>228</v>
      </c>
      <c r="B232" s="3">
        <f t="shared" si="10"/>
        <v>-89</v>
      </c>
      <c r="C232" s="5">
        <f>'Data Input'!$C$10</f>
        <v>350</v>
      </c>
      <c r="D232" s="6" t="e">
        <f>-PPMT('Data Input'!$C$8/12,$B$4-B233,$B$4,$F$4)</f>
        <v>#NUM!</v>
      </c>
      <c r="E232" s="6" t="e">
        <f>-IPMT('Data Input'!$C$8/12,$B$4-B233,$B$4,$F$4)</f>
        <v>#NUM!</v>
      </c>
      <c r="F232" s="9" t="e">
        <f t="shared" si="11"/>
        <v>#NUM!</v>
      </c>
    </row>
    <row r="233" spans="1:6" x14ac:dyDescent="0.2">
      <c r="A233" s="1">
        <f t="shared" si="9"/>
        <v>229</v>
      </c>
      <c r="B233" s="1">
        <f t="shared" si="10"/>
        <v>-90</v>
      </c>
      <c r="C233" s="5">
        <f>'Data Input'!$C$10</f>
        <v>350</v>
      </c>
      <c r="D233" s="6" t="e">
        <f>-PPMT('Data Input'!$C$8/12,$B$4-B234,$B$4,$F$4)</f>
        <v>#NUM!</v>
      </c>
      <c r="E233" s="6" t="e">
        <f>-IPMT('Data Input'!$C$8/12,$B$4-B234,$B$4,$F$4)</f>
        <v>#NUM!</v>
      </c>
      <c r="F233" s="8" t="e">
        <f t="shared" si="11"/>
        <v>#NUM!</v>
      </c>
    </row>
    <row r="234" spans="1:6" x14ac:dyDescent="0.2">
      <c r="A234" s="1">
        <f t="shared" si="9"/>
        <v>230</v>
      </c>
      <c r="B234" s="1">
        <f t="shared" si="10"/>
        <v>-91</v>
      </c>
      <c r="C234" s="5">
        <f>'Data Input'!$C$10</f>
        <v>350</v>
      </c>
      <c r="D234" s="6" t="e">
        <f>-PPMT('Data Input'!$C$8/12,$B$4-B235,$B$4,$F$4)</f>
        <v>#NUM!</v>
      </c>
      <c r="E234" s="6" t="e">
        <f>-IPMT('Data Input'!$C$8/12,$B$4-B235,$B$4,$F$4)</f>
        <v>#NUM!</v>
      </c>
      <c r="F234" s="8" t="e">
        <f t="shared" si="11"/>
        <v>#NUM!</v>
      </c>
    </row>
    <row r="235" spans="1:6" x14ac:dyDescent="0.2">
      <c r="A235" s="1">
        <f t="shared" si="9"/>
        <v>231</v>
      </c>
      <c r="B235" s="1">
        <f t="shared" si="10"/>
        <v>-92</v>
      </c>
      <c r="C235" s="5">
        <f>'Data Input'!$C$10</f>
        <v>350</v>
      </c>
      <c r="D235" s="6" t="e">
        <f>-PPMT('Data Input'!$C$8/12,$B$4-B236,$B$4,$F$4)</f>
        <v>#NUM!</v>
      </c>
      <c r="E235" s="6" t="e">
        <f>-IPMT('Data Input'!$C$8/12,$B$4-B236,$B$4,$F$4)</f>
        <v>#NUM!</v>
      </c>
      <c r="F235" s="8" t="e">
        <f t="shared" si="11"/>
        <v>#NUM!</v>
      </c>
    </row>
    <row r="236" spans="1:6" x14ac:dyDescent="0.2">
      <c r="A236" s="1">
        <f t="shared" si="9"/>
        <v>232</v>
      </c>
      <c r="B236" s="1">
        <f t="shared" si="10"/>
        <v>-93</v>
      </c>
      <c r="C236" s="5">
        <f>'Data Input'!$C$10</f>
        <v>350</v>
      </c>
      <c r="D236" s="6" t="e">
        <f>-PPMT('Data Input'!$C$8/12,$B$4-B237,$B$4,$F$4)</f>
        <v>#NUM!</v>
      </c>
      <c r="E236" s="6" t="e">
        <f>-IPMT('Data Input'!$C$8/12,$B$4-B237,$B$4,$F$4)</f>
        <v>#NUM!</v>
      </c>
      <c r="F236" s="8" t="e">
        <f t="shared" si="11"/>
        <v>#NUM!</v>
      </c>
    </row>
    <row r="237" spans="1:6" x14ac:dyDescent="0.2">
      <c r="A237" s="1">
        <f t="shared" si="9"/>
        <v>233</v>
      </c>
      <c r="B237" s="1">
        <f t="shared" si="10"/>
        <v>-94</v>
      </c>
      <c r="C237" s="5">
        <f>'Data Input'!$C$10</f>
        <v>350</v>
      </c>
      <c r="D237" s="6" t="e">
        <f>-PPMT('Data Input'!$C$8/12,$B$4-B238,$B$4,$F$4)</f>
        <v>#NUM!</v>
      </c>
      <c r="E237" s="6" t="e">
        <f>-IPMT('Data Input'!$C$8/12,$B$4-B238,$B$4,$F$4)</f>
        <v>#NUM!</v>
      </c>
      <c r="F237" s="8" t="e">
        <f t="shared" si="11"/>
        <v>#NUM!</v>
      </c>
    </row>
    <row r="238" spans="1:6" x14ac:dyDescent="0.2">
      <c r="A238" s="1">
        <f t="shared" si="9"/>
        <v>234</v>
      </c>
      <c r="B238" s="1">
        <f t="shared" si="10"/>
        <v>-95</v>
      </c>
      <c r="C238" s="5">
        <f>'Data Input'!$C$10</f>
        <v>350</v>
      </c>
      <c r="D238" s="6" t="e">
        <f>-PPMT('Data Input'!$C$8/12,$B$4-B239,$B$4,$F$4)</f>
        <v>#NUM!</v>
      </c>
      <c r="E238" s="6" t="e">
        <f>-IPMT('Data Input'!$C$8/12,$B$4-B239,$B$4,$F$4)</f>
        <v>#NUM!</v>
      </c>
      <c r="F238" s="8" t="e">
        <f t="shared" si="11"/>
        <v>#NUM!</v>
      </c>
    </row>
    <row r="239" spans="1:6" x14ac:dyDescent="0.2">
      <c r="A239" s="1">
        <f t="shared" si="9"/>
        <v>235</v>
      </c>
      <c r="B239" s="1">
        <f t="shared" si="10"/>
        <v>-96</v>
      </c>
      <c r="C239" s="5">
        <f>'Data Input'!$C$10</f>
        <v>350</v>
      </c>
      <c r="D239" s="6" t="e">
        <f>-PPMT('Data Input'!$C$8/12,$B$4-B240,$B$4,$F$4)</f>
        <v>#NUM!</v>
      </c>
      <c r="E239" s="6" t="e">
        <f>-IPMT('Data Input'!$C$8/12,$B$4-B240,$B$4,$F$4)</f>
        <v>#NUM!</v>
      </c>
      <c r="F239" s="8" t="e">
        <f t="shared" si="11"/>
        <v>#NUM!</v>
      </c>
    </row>
    <row r="240" spans="1:6" x14ac:dyDescent="0.2">
      <c r="A240" s="1">
        <f t="shared" si="9"/>
        <v>236</v>
      </c>
      <c r="B240" s="1">
        <f t="shared" si="10"/>
        <v>-97</v>
      </c>
      <c r="C240" s="5">
        <f>'Data Input'!$C$10</f>
        <v>350</v>
      </c>
      <c r="D240" s="6" t="e">
        <f>-PPMT('Data Input'!$C$8/12,$B$4-B241,$B$4,$F$4)</f>
        <v>#NUM!</v>
      </c>
      <c r="E240" s="6" t="e">
        <f>-IPMT('Data Input'!$C$8/12,$B$4-B241,$B$4,$F$4)</f>
        <v>#NUM!</v>
      </c>
      <c r="F240" s="8" t="e">
        <f t="shared" si="11"/>
        <v>#NUM!</v>
      </c>
    </row>
    <row r="241" spans="1:6" x14ac:dyDescent="0.2">
      <c r="A241" s="1">
        <f t="shared" si="9"/>
        <v>237</v>
      </c>
      <c r="B241" s="1">
        <f t="shared" si="10"/>
        <v>-98</v>
      </c>
      <c r="C241" s="5">
        <f>'Data Input'!$C$10</f>
        <v>350</v>
      </c>
      <c r="D241" s="6" t="e">
        <f>-PPMT('Data Input'!$C$8/12,$B$4-B242,$B$4,$F$4)</f>
        <v>#NUM!</v>
      </c>
      <c r="E241" s="6" t="e">
        <f>-IPMT('Data Input'!$C$8/12,$B$4-B242,$B$4,$F$4)</f>
        <v>#NUM!</v>
      </c>
      <c r="F241" s="8" t="e">
        <f t="shared" si="11"/>
        <v>#NUM!</v>
      </c>
    </row>
    <row r="242" spans="1:6" x14ac:dyDescent="0.2">
      <c r="A242" s="1">
        <f t="shared" si="9"/>
        <v>238</v>
      </c>
      <c r="B242" s="1">
        <f t="shared" si="10"/>
        <v>-99</v>
      </c>
      <c r="C242" s="5">
        <f>'Data Input'!$C$10</f>
        <v>350</v>
      </c>
      <c r="D242" s="6" t="e">
        <f>-PPMT('Data Input'!$C$8/12,$B$4-B243,$B$4,$F$4)</f>
        <v>#NUM!</v>
      </c>
      <c r="E242" s="6" t="e">
        <f>-IPMT('Data Input'!$C$8/12,$B$4-B243,$B$4,$F$4)</f>
        <v>#NUM!</v>
      </c>
      <c r="F242" s="8" t="e">
        <f t="shared" si="11"/>
        <v>#NUM!</v>
      </c>
    </row>
    <row r="243" spans="1:6" x14ac:dyDescent="0.2">
      <c r="A243" s="1">
        <f t="shared" si="9"/>
        <v>239</v>
      </c>
      <c r="B243" s="1">
        <f t="shared" si="10"/>
        <v>-100</v>
      </c>
      <c r="C243" s="5">
        <f>'Data Input'!$C$10</f>
        <v>350</v>
      </c>
      <c r="D243" s="6" t="e">
        <f>-PPMT('Data Input'!$C$8/12,$B$4-B244,$B$4,$F$4)</f>
        <v>#NUM!</v>
      </c>
      <c r="E243" s="6" t="e">
        <f>-IPMT('Data Input'!$C$8/12,$B$4-B244,$B$4,$F$4)</f>
        <v>#NUM!</v>
      </c>
      <c r="F243" s="8" t="e">
        <f t="shared" si="11"/>
        <v>#NUM!</v>
      </c>
    </row>
    <row r="244" spans="1:6" x14ac:dyDescent="0.2">
      <c r="A244" s="2">
        <f t="shared" si="9"/>
        <v>240</v>
      </c>
      <c r="B244" s="3">
        <f t="shared" si="10"/>
        <v>-101</v>
      </c>
      <c r="C244" s="5">
        <f>'Data Input'!$C$10</f>
        <v>350</v>
      </c>
      <c r="D244" s="6" t="e">
        <f>-PPMT('Data Input'!$C$8/12,$B$4-B245,$B$4,$F$4)</f>
        <v>#NUM!</v>
      </c>
      <c r="E244" s="6" t="e">
        <f>-IPMT('Data Input'!$C$8/12,$B$4-B245,$B$4,$F$4)</f>
        <v>#NUM!</v>
      </c>
      <c r="F244" s="9" t="e">
        <f t="shared" si="11"/>
        <v>#NUM!</v>
      </c>
    </row>
    <row r="245" spans="1:6" x14ac:dyDescent="0.2">
      <c r="A245" s="1">
        <f t="shared" si="9"/>
        <v>241</v>
      </c>
      <c r="B245" s="1">
        <f t="shared" si="10"/>
        <v>-102</v>
      </c>
      <c r="C245" s="5">
        <f>'Data Input'!$C$10</f>
        <v>350</v>
      </c>
      <c r="D245" s="6" t="e">
        <f>-PPMT('Data Input'!$C$8/12,$B$4-B246,$B$4,$F$4)</f>
        <v>#NUM!</v>
      </c>
      <c r="E245" s="6" t="e">
        <f>-IPMT('Data Input'!$C$8/12,$B$4-B246,$B$4,$F$4)</f>
        <v>#NUM!</v>
      </c>
      <c r="F245" s="8" t="e">
        <f t="shared" si="11"/>
        <v>#NUM!</v>
      </c>
    </row>
    <row r="246" spans="1:6" x14ac:dyDescent="0.2">
      <c r="A246" s="1">
        <f t="shared" si="9"/>
        <v>242</v>
      </c>
      <c r="B246" s="1">
        <f t="shared" si="10"/>
        <v>-103</v>
      </c>
      <c r="C246" s="5">
        <f>'Data Input'!$C$10</f>
        <v>350</v>
      </c>
      <c r="D246" s="6" t="e">
        <f>-PPMT('Data Input'!$C$8/12,$B$4-B247,$B$4,$F$4)</f>
        <v>#NUM!</v>
      </c>
      <c r="E246" s="6" t="e">
        <f>-IPMT('Data Input'!$C$8/12,$B$4-B247,$B$4,$F$4)</f>
        <v>#NUM!</v>
      </c>
      <c r="F246" s="8" t="e">
        <f t="shared" si="11"/>
        <v>#NUM!</v>
      </c>
    </row>
    <row r="247" spans="1:6" x14ac:dyDescent="0.2">
      <c r="A247" s="1">
        <f t="shared" si="9"/>
        <v>243</v>
      </c>
      <c r="B247" s="1">
        <f t="shared" si="10"/>
        <v>-104</v>
      </c>
      <c r="C247" s="5">
        <f>'Data Input'!$C$10</f>
        <v>350</v>
      </c>
      <c r="D247" s="6" t="e">
        <f>-PPMT('Data Input'!$C$8/12,$B$4-B248,$B$4,$F$4)</f>
        <v>#NUM!</v>
      </c>
      <c r="E247" s="6" t="e">
        <f>-IPMT('Data Input'!$C$8/12,$B$4-B248,$B$4,$F$4)</f>
        <v>#NUM!</v>
      </c>
      <c r="F247" s="8" t="e">
        <f t="shared" si="11"/>
        <v>#NUM!</v>
      </c>
    </row>
    <row r="248" spans="1:6" x14ac:dyDescent="0.2">
      <c r="A248" s="1">
        <f t="shared" si="9"/>
        <v>244</v>
      </c>
      <c r="B248" s="1">
        <f t="shared" si="10"/>
        <v>-105</v>
      </c>
      <c r="C248" s="5">
        <f>'Data Input'!$C$10</f>
        <v>350</v>
      </c>
      <c r="D248" s="6" t="e">
        <f>-PPMT('Data Input'!$C$8/12,$B$4-B249,$B$4,$F$4)</f>
        <v>#NUM!</v>
      </c>
      <c r="E248" s="6" t="e">
        <f>-IPMT('Data Input'!$C$8/12,$B$4-B249,$B$4,$F$4)</f>
        <v>#NUM!</v>
      </c>
      <c r="F248" s="8" t="e">
        <f t="shared" si="11"/>
        <v>#NUM!</v>
      </c>
    </row>
    <row r="249" spans="1:6" x14ac:dyDescent="0.2">
      <c r="A249" s="1">
        <f t="shared" si="9"/>
        <v>245</v>
      </c>
      <c r="B249" s="1">
        <f t="shared" si="10"/>
        <v>-106</v>
      </c>
      <c r="C249" s="5">
        <f>'Data Input'!$C$10</f>
        <v>350</v>
      </c>
      <c r="D249" s="6" t="e">
        <f>-PPMT('Data Input'!$C$8/12,$B$4-B250,$B$4,$F$4)</f>
        <v>#NUM!</v>
      </c>
      <c r="E249" s="6" t="e">
        <f>-IPMT('Data Input'!$C$8/12,$B$4-B250,$B$4,$F$4)</f>
        <v>#NUM!</v>
      </c>
      <c r="F249" s="8" t="e">
        <f t="shared" si="11"/>
        <v>#NUM!</v>
      </c>
    </row>
    <row r="250" spans="1:6" x14ac:dyDescent="0.2">
      <c r="A250" s="1">
        <f t="shared" si="9"/>
        <v>246</v>
      </c>
      <c r="B250" s="1">
        <f t="shared" si="10"/>
        <v>-107</v>
      </c>
      <c r="C250" s="5">
        <f>'Data Input'!$C$10</f>
        <v>350</v>
      </c>
      <c r="D250" s="6" t="e">
        <f>-PPMT('Data Input'!$C$8/12,$B$4-B251,$B$4,$F$4)</f>
        <v>#NUM!</v>
      </c>
      <c r="E250" s="6" t="e">
        <f>-IPMT('Data Input'!$C$8/12,$B$4-B251,$B$4,$F$4)</f>
        <v>#NUM!</v>
      </c>
      <c r="F250" s="8" t="e">
        <f t="shared" si="11"/>
        <v>#NUM!</v>
      </c>
    </row>
    <row r="251" spans="1:6" x14ac:dyDescent="0.2">
      <c r="A251" s="1">
        <f t="shared" si="9"/>
        <v>247</v>
      </c>
      <c r="B251" s="1">
        <f t="shared" si="10"/>
        <v>-108</v>
      </c>
      <c r="C251" s="5">
        <f>'Data Input'!$C$10</f>
        <v>350</v>
      </c>
      <c r="D251" s="6" t="e">
        <f>-PPMT('Data Input'!$C$8/12,$B$4-B252,$B$4,$F$4)</f>
        <v>#NUM!</v>
      </c>
      <c r="E251" s="6" t="e">
        <f>-IPMT('Data Input'!$C$8/12,$B$4-B252,$B$4,$F$4)</f>
        <v>#NUM!</v>
      </c>
      <c r="F251" s="8" t="e">
        <f t="shared" si="11"/>
        <v>#NUM!</v>
      </c>
    </row>
    <row r="252" spans="1:6" x14ac:dyDescent="0.2">
      <c r="A252" s="1">
        <f t="shared" si="9"/>
        <v>248</v>
      </c>
      <c r="B252" s="1">
        <f t="shared" si="10"/>
        <v>-109</v>
      </c>
      <c r="C252" s="5">
        <f>'Data Input'!$C$10</f>
        <v>350</v>
      </c>
      <c r="D252" s="6" t="e">
        <f>-PPMT('Data Input'!$C$8/12,$B$4-B253,$B$4,$F$4)</f>
        <v>#NUM!</v>
      </c>
      <c r="E252" s="6" t="e">
        <f>-IPMT('Data Input'!$C$8/12,$B$4-B253,$B$4,$F$4)</f>
        <v>#NUM!</v>
      </c>
      <c r="F252" s="8" t="e">
        <f t="shared" si="11"/>
        <v>#NUM!</v>
      </c>
    </row>
    <row r="253" spans="1:6" x14ac:dyDescent="0.2">
      <c r="A253" s="1">
        <f t="shared" si="9"/>
        <v>249</v>
      </c>
      <c r="B253" s="1">
        <f t="shared" si="10"/>
        <v>-110</v>
      </c>
      <c r="C253" s="5">
        <f>'Data Input'!$C$10</f>
        <v>350</v>
      </c>
      <c r="D253" s="6" t="e">
        <f>-PPMT('Data Input'!$C$8/12,$B$4-B254,$B$4,$F$4)</f>
        <v>#NUM!</v>
      </c>
      <c r="E253" s="6" t="e">
        <f>-IPMT('Data Input'!$C$8/12,$B$4-B254,$B$4,$F$4)</f>
        <v>#NUM!</v>
      </c>
      <c r="F253" s="8" t="e">
        <f t="shared" si="11"/>
        <v>#NUM!</v>
      </c>
    </row>
    <row r="254" spans="1:6" x14ac:dyDescent="0.2">
      <c r="A254" s="1">
        <f t="shared" si="9"/>
        <v>250</v>
      </c>
      <c r="B254" s="1">
        <f t="shared" si="10"/>
        <v>-111</v>
      </c>
      <c r="C254" s="5">
        <f>'Data Input'!$C$10</f>
        <v>350</v>
      </c>
      <c r="D254" s="6" t="e">
        <f>-PPMT('Data Input'!$C$8/12,$B$4-B255,$B$4,$F$4)</f>
        <v>#NUM!</v>
      </c>
      <c r="E254" s="6" t="e">
        <f>-IPMT('Data Input'!$C$8/12,$B$4-B255,$B$4,$F$4)</f>
        <v>#NUM!</v>
      </c>
      <c r="F254" s="8" t="e">
        <f t="shared" si="11"/>
        <v>#NUM!</v>
      </c>
    </row>
    <row r="255" spans="1:6" x14ac:dyDescent="0.2">
      <c r="A255" s="1">
        <f t="shared" si="9"/>
        <v>251</v>
      </c>
      <c r="B255" s="1">
        <f t="shared" si="10"/>
        <v>-112</v>
      </c>
      <c r="C255" s="5">
        <f>'Data Input'!$C$10</f>
        <v>350</v>
      </c>
      <c r="D255" s="6" t="e">
        <f>-PPMT('Data Input'!$C$8/12,$B$4-B256,$B$4,$F$4)</f>
        <v>#NUM!</v>
      </c>
      <c r="E255" s="6" t="e">
        <f>-IPMT('Data Input'!$C$8/12,$B$4-B256,$B$4,$F$4)</f>
        <v>#NUM!</v>
      </c>
      <c r="F255" s="8" t="e">
        <f t="shared" si="11"/>
        <v>#NUM!</v>
      </c>
    </row>
    <row r="256" spans="1:6" x14ac:dyDescent="0.2">
      <c r="A256" s="2">
        <f t="shared" si="9"/>
        <v>252</v>
      </c>
      <c r="B256" s="3">
        <f t="shared" si="10"/>
        <v>-113</v>
      </c>
      <c r="C256" s="5">
        <f>'Data Input'!$C$10</f>
        <v>350</v>
      </c>
      <c r="D256" s="6" t="e">
        <f>-PPMT('Data Input'!$C$8/12,$B$4-B257,$B$4,$F$4)</f>
        <v>#NUM!</v>
      </c>
      <c r="E256" s="6" t="e">
        <f>-IPMT('Data Input'!$C$8/12,$B$4-B257,$B$4,$F$4)</f>
        <v>#NUM!</v>
      </c>
      <c r="F256" s="9" t="e">
        <f t="shared" si="11"/>
        <v>#NUM!</v>
      </c>
    </row>
    <row r="257" spans="1:6" x14ac:dyDescent="0.2">
      <c r="A257" s="1">
        <f t="shared" si="9"/>
        <v>253</v>
      </c>
      <c r="B257" s="1">
        <f t="shared" si="10"/>
        <v>-114</v>
      </c>
      <c r="C257" s="5">
        <f>'Data Input'!$C$10</f>
        <v>350</v>
      </c>
      <c r="D257" s="6" t="e">
        <f>-PPMT('Data Input'!$C$8/12,$B$4-B258,$B$4,$F$4)</f>
        <v>#NUM!</v>
      </c>
      <c r="E257" s="6" t="e">
        <f>-IPMT('Data Input'!$C$8/12,$B$4-B258,$B$4,$F$4)</f>
        <v>#NUM!</v>
      </c>
      <c r="F257" s="8" t="e">
        <f t="shared" si="11"/>
        <v>#NUM!</v>
      </c>
    </row>
    <row r="258" spans="1:6" x14ac:dyDescent="0.2">
      <c r="A258" s="1">
        <f t="shared" si="9"/>
        <v>254</v>
      </c>
      <c r="B258" s="1">
        <f t="shared" si="10"/>
        <v>-115</v>
      </c>
      <c r="C258" s="5">
        <f>'Data Input'!$C$10</f>
        <v>350</v>
      </c>
      <c r="D258" s="6" t="e">
        <f>-PPMT('Data Input'!$C$8/12,$B$4-B259,$B$4,$F$4)</f>
        <v>#NUM!</v>
      </c>
      <c r="E258" s="6" t="e">
        <f>-IPMT('Data Input'!$C$8/12,$B$4-B259,$B$4,$F$4)</f>
        <v>#NUM!</v>
      </c>
      <c r="F258" s="8" t="e">
        <f t="shared" si="11"/>
        <v>#NUM!</v>
      </c>
    </row>
    <row r="259" spans="1:6" x14ac:dyDescent="0.2">
      <c r="A259" s="1">
        <f t="shared" si="9"/>
        <v>255</v>
      </c>
      <c r="B259" s="1">
        <f t="shared" si="10"/>
        <v>-116</v>
      </c>
      <c r="C259" s="5">
        <f>'Data Input'!$C$10</f>
        <v>350</v>
      </c>
      <c r="D259" s="6" t="e">
        <f>-PPMT('Data Input'!$C$8/12,$B$4-B260,$B$4,$F$4)</f>
        <v>#NUM!</v>
      </c>
      <c r="E259" s="6" t="e">
        <f>-IPMT('Data Input'!$C$8/12,$B$4-B260,$B$4,$F$4)</f>
        <v>#NUM!</v>
      </c>
      <c r="F259" s="8" t="e">
        <f t="shared" si="11"/>
        <v>#NUM!</v>
      </c>
    </row>
    <row r="260" spans="1:6" x14ac:dyDescent="0.2">
      <c r="A260" s="1">
        <f t="shared" si="9"/>
        <v>256</v>
      </c>
      <c r="B260" s="1">
        <f t="shared" si="10"/>
        <v>-117</v>
      </c>
      <c r="C260" s="5">
        <f>'Data Input'!$C$10</f>
        <v>350</v>
      </c>
      <c r="D260" s="6" t="e">
        <f>-PPMT('Data Input'!$C$8/12,$B$4-B261,$B$4,$F$4)</f>
        <v>#NUM!</v>
      </c>
      <c r="E260" s="6" t="e">
        <f>-IPMT('Data Input'!$C$8/12,$B$4-B261,$B$4,$F$4)</f>
        <v>#NUM!</v>
      </c>
      <c r="F260" s="8" t="e">
        <f t="shared" si="11"/>
        <v>#NUM!</v>
      </c>
    </row>
    <row r="261" spans="1:6" x14ac:dyDescent="0.2">
      <c r="A261" s="1">
        <f t="shared" ref="A261:A324" si="12">$B$4-B261</f>
        <v>257</v>
      </c>
      <c r="B261" s="1">
        <f t="shared" ref="B261:B324" si="13">B260-1</f>
        <v>-118</v>
      </c>
      <c r="C261" s="5">
        <f>'Data Input'!$C$10</f>
        <v>350</v>
      </c>
      <c r="D261" s="6" t="e">
        <f>-PPMT('Data Input'!$C$8/12,$B$4-B262,$B$4,$F$4)</f>
        <v>#NUM!</v>
      </c>
      <c r="E261" s="6" t="e">
        <f>-IPMT('Data Input'!$C$8/12,$B$4-B262,$B$4,$F$4)</f>
        <v>#NUM!</v>
      </c>
      <c r="F261" s="8" t="e">
        <f t="shared" ref="F261:F324" si="14">F260-D260</f>
        <v>#NUM!</v>
      </c>
    </row>
    <row r="262" spans="1:6" x14ac:dyDescent="0.2">
      <c r="A262" s="1">
        <f t="shared" si="12"/>
        <v>258</v>
      </c>
      <c r="B262" s="1">
        <f t="shared" si="13"/>
        <v>-119</v>
      </c>
      <c r="C262" s="5">
        <f>'Data Input'!$C$10</f>
        <v>350</v>
      </c>
      <c r="D262" s="6" t="e">
        <f>-PPMT('Data Input'!$C$8/12,$B$4-B263,$B$4,$F$4)</f>
        <v>#NUM!</v>
      </c>
      <c r="E262" s="6" t="e">
        <f>-IPMT('Data Input'!$C$8/12,$B$4-B263,$B$4,$F$4)</f>
        <v>#NUM!</v>
      </c>
      <c r="F262" s="8" t="e">
        <f t="shared" si="14"/>
        <v>#NUM!</v>
      </c>
    </row>
    <row r="263" spans="1:6" x14ac:dyDescent="0.2">
      <c r="A263" s="1">
        <f t="shared" si="12"/>
        <v>259</v>
      </c>
      <c r="B263" s="1">
        <f t="shared" si="13"/>
        <v>-120</v>
      </c>
      <c r="C263" s="5">
        <f>'Data Input'!$C$10</f>
        <v>350</v>
      </c>
      <c r="D263" s="6" t="e">
        <f>-PPMT('Data Input'!$C$8/12,$B$4-B264,$B$4,$F$4)</f>
        <v>#NUM!</v>
      </c>
      <c r="E263" s="6" t="e">
        <f>-IPMT('Data Input'!$C$8/12,$B$4-B264,$B$4,$F$4)</f>
        <v>#NUM!</v>
      </c>
      <c r="F263" s="8" t="e">
        <f t="shared" si="14"/>
        <v>#NUM!</v>
      </c>
    </row>
    <row r="264" spans="1:6" x14ac:dyDescent="0.2">
      <c r="A264" s="1">
        <f t="shared" si="12"/>
        <v>260</v>
      </c>
      <c r="B264" s="1">
        <f t="shared" si="13"/>
        <v>-121</v>
      </c>
      <c r="C264" s="5">
        <f>'Data Input'!$C$10</f>
        <v>350</v>
      </c>
      <c r="D264" s="6" t="e">
        <f>-PPMT('Data Input'!$C$8/12,$B$4-B265,$B$4,$F$4)</f>
        <v>#NUM!</v>
      </c>
      <c r="E264" s="6" t="e">
        <f>-IPMT('Data Input'!$C$8/12,$B$4-B265,$B$4,$F$4)</f>
        <v>#NUM!</v>
      </c>
      <c r="F264" s="8" t="e">
        <f t="shared" si="14"/>
        <v>#NUM!</v>
      </c>
    </row>
    <row r="265" spans="1:6" x14ac:dyDescent="0.2">
      <c r="A265" s="1">
        <f t="shared" si="12"/>
        <v>261</v>
      </c>
      <c r="B265" s="1">
        <f t="shared" si="13"/>
        <v>-122</v>
      </c>
      <c r="C265" s="5">
        <f>'Data Input'!$C$10</f>
        <v>350</v>
      </c>
      <c r="D265" s="6" t="e">
        <f>-PPMT('Data Input'!$C$8/12,$B$4-B266,$B$4,$F$4)</f>
        <v>#NUM!</v>
      </c>
      <c r="E265" s="6" t="e">
        <f>-IPMT('Data Input'!$C$8/12,$B$4-B266,$B$4,$F$4)</f>
        <v>#NUM!</v>
      </c>
      <c r="F265" s="8" t="e">
        <f t="shared" si="14"/>
        <v>#NUM!</v>
      </c>
    </row>
    <row r="266" spans="1:6" x14ac:dyDescent="0.2">
      <c r="A266" s="1">
        <f t="shared" si="12"/>
        <v>262</v>
      </c>
      <c r="B266" s="1">
        <f t="shared" si="13"/>
        <v>-123</v>
      </c>
      <c r="C266" s="5">
        <f>'Data Input'!$C$10</f>
        <v>350</v>
      </c>
      <c r="D266" s="6" t="e">
        <f>-PPMT('Data Input'!$C$8/12,$B$4-B267,$B$4,$F$4)</f>
        <v>#NUM!</v>
      </c>
      <c r="E266" s="6" t="e">
        <f>-IPMT('Data Input'!$C$8/12,$B$4-B267,$B$4,$F$4)</f>
        <v>#NUM!</v>
      </c>
      <c r="F266" s="8" t="e">
        <f t="shared" si="14"/>
        <v>#NUM!</v>
      </c>
    </row>
    <row r="267" spans="1:6" x14ac:dyDescent="0.2">
      <c r="A267" s="1">
        <f t="shared" si="12"/>
        <v>263</v>
      </c>
      <c r="B267" s="1">
        <f t="shared" si="13"/>
        <v>-124</v>
      </c>
      <c r="C267" s="5">
        <f>'Data Input'!$C$10</f>
        <v>350</v>
      </c>
      <c r="D267" s="6" t="e">
        <f>-PPMT('Data Input'!$C$8/12,$B$4-B268,$B$4,$F$4)</f>
        <v>#NUM!</v>
      </c>
      <c r="E267" s="6" t="e">
        <f>-IPMT('Data Input'!$C$8/12,$B$4-B268,$B$4,$F$4)</f>
        <v>#NUM!</v>
      </c>
      <c r="F267" s="8" t="e">
        <f t="shared" si="14"/>
        <v>#NUM!</v>
      </c>
    </row>
    <row r="268" spans="1:6" x14ac:dyDescent="0.2">
      <c r="A268" s="2">
        <f t="shared" si="12"/>
        <v>264</v>
      </c>
      <c r="B268" s="3">
        <f t="shared" si="13"/>
        <v>-125</v>
      </c>
      <c r="C268" s="5">
        <f>'Data Input'!$C$10</f>
        <v>350</v>
      </c>
      <c r="D268" s="6" t="e">
        <f>-PPMT('Data Input'!$C$8/12,$B$4-B269,$B$4,$F$4)</f>
        <v>#NUM!</v>
      </c>
      <c r="E268" s="6" t="e">
        <f>-IPMT('Data Input'!$C$8/12,$B$4-B269,$B$4,$F$4)</f>
        <v>#NUM!</v>
      </c>
      <c r="F268" s="9" t="e">
        <f t="shared" si="14"/>
        <v>#NUM!</v>
      </c>
    </row>
    <row r="269" spans="1:6" x14ac:dyDescent="0.2">
      <c r="A269" s="1">
        <f t="shared" si="12"/>
        <v>265</v>
      </c>
      <c r="B269" s="1">
        <f t="shared" si="13"/>
        <v>-126</v>
      </c>
      <c r="C269" s="5">
        <f>'Data Input'!$C$10</f>
        <v>350</v>
      </c>
      <c r="D269" s="6" t="e">
        <f>-PPMT('Data Input'!$C$8/12,$B$4-B270,$B$4,$F$4)</f>
        <v>#NUM!</v>
      </c>
      <c r="E269" s="6" t="e">
        <f>-IPMT('Data Input'!$C$8/12,$B$4-B270,$B$4,$F$4)</f>
        <v>#NUM!</v>
      </c>
      <c r="F269" s="8" t="e">
        <f t="shared" si="14"/>
        <v>#NUM!</v>
      </c>
    </row>
    <row r="270" spans="1:6" x14ac:dyDescent="0.2">
      <c r="A270" s="1">
        <f t="shared" si="12"/>
        <v>266</v>
      </c>
      <c r="B270" s="1">
        <f t="shared" si="13"/>
        <v>-127</v>
      </c>
      <c r="C270" s="5">
        <f>'Data Input'!$C$10</f>
        <v>350</v>
      </c>
      <c r="D270" s="6" t="e">
        <f>-PPMT('Data Input'!$C$8/12,$B$4-B271,$B$4,$F$4)</f>
        <v>#NUM!</v>
      </c>
      <c r="E270" s="6" t="e">
        <f>-IPMT('Data Input'!$C$8/12,$B$4-B271,$B$4,$F$4)</f>
        <v>#NUM!</v>
      </c>
      <c r="F270" s="8" t="e">
        <f t="shared" si="14"/>
        <v>#NUM!</v>
      </c>
    </row>
    <row r="271" spans="1:6" x14ac:dyDescent="0.2">
      <c r="A271" s="1">
        <f t="shared" si="12"/>
        <v>267</v>
      </c>
      <c r="B271" s="1">
        <f t="shared" si="13"/>
        <v>-128</v>
      </c>
      <c r="C271" s="5">
        <f>'Data Input'!$C$10</f>
        <v>350</v>
      </c>
      <c r="D271" s="6" t="e">
        <f>-PPMT('Data Input'!$C$8/12,$B$4-B272,$B$4,$F$4)</f>
        <v>#NUM!</v>
      </c>
      <c r="E271" s="6" t="e">
        <f>-IPMT('Data Input'!$C$8/12,$B$4-B272,$B$4,$F$4)</f>
        <v>#NUM!</v>
      </c>
      <c r="F271" s="8" t="e">
        <f t="shared" si="14"/>
        <v>#NUM!</v>
      </c>
    </row>
    <row r="272" spans="1:6" x14ac:dyDescent="0.2">
      <c r="A272" s="1">
        <f t="shared" si="12"/>
        <v>268</v>
      </c>
      <c r="B272" s="1">
        <f t="shared" si="13"/>
        <v>-129</v>
      </c>
      <c r="C272" s="5">
        <f>'Data Input'!$C$10</f>
        <v>350</v>
      </c>
      <c r="D272" s="6" t="e">
        <f>-PPMT('Data Input'!$C$8/12,$B$4-B273,$B$4,$F$4)</f>
        <v>#NUM!</v>
      </c>
      <c r="E272" s="6" t="e">
        <f>-IPMT('Data Input'!$C$8/12,$B$4-B273,$B$4,$F$4)</f>
        <v>#NUM!</v>
      </c>
      <c r="F272" s="8" t="e">
        <f t="shared" si="14"/>
        <v>#NUM!</v>
      </c>
    </row>
    <row r="273" spans="1:6" x14ac:dyDescent="0.2">
      <c r="A273" s="1">
        <f t="shared" si="12"/>
        <v>269</v>
      </c>
      <c r="B273" s="1">
        <f t="shared" si="13"/>
        <v>-130</v>
      </c>
      <c r="C273" s="5">
        <f>'Data Input'!$C$10</f>
        <v>350</v>
      </c>
      <c r="D273" s="6" t="e">
        <f>-PPMT('Data Input'!$C$8/12,$B$4-B274,$B$4,$F$4)</f>
        <v>#NUM!</v>
      </c>
      <c r="E273" s="6" t="e">
        <f>-IPMT('Data Input'!$C$8/12,$B$4-B274,$B$4,$F$4)</f>
        <v>#NUM!</v>
      </c>
      <c r="F273" s="8" t="e">
        <f t="shared" si="14"/>
        <v>#NUM!</v>
      </c>
    </row>
    <row r="274" spans="1:6" x14ac:dyDescent="0.2">
      <c r="A274" s="1">
        <f t="shared" si="12"/>
        <v>270</v>
      </c>
      <c r="B274" s="1">
        <f t="shared" si="13"/>
        <v>-131</v>
      </c>
      <c r="C274" s="5">
        <f>'Data Input'!$C$10</f>
        <v>350</v>
      </c>
      <c r="D274" s="6" t="e">
        <f>-PPMT('Data Input'!$C$8/12,$B$4-B275,$B$4,$F$4)</f>
        <v>#NUM!</v>
      </c>
      <c r="E274" s="6" t="e">
        <f>-IPMT('Data Input'!$C$8/12,$B$4-B275,$B$4,$F$4)</f>
        <v>#NUM!</v>
      </c>
      <c r="F274" s="8" t="e">
        <f t="shared" si="14"/>
        <v>#NUM!</v>
      </c>
    </row>
    <row r="275" spans="1:6" x14ac:dyDescent="0.2">
      <c r="A275" s="1">
        <f t="shared" si="12"/>
        <v>271</v>
      </c>
      <c r="B275" s="1">
        <f t="shared" si="13"/>
        <v>-132</v>
      </c>
      <c r="C275" s="5">
        <f>'Data Input'!$C$10</f>
        <v>350</v>
      </c>
      <c r="D275" s="6" t="e">
        <f>-PPMT('Data Input'!$C$8/12,$B$4-B276,$B$4,$F$4)</f>
        <v>#NUM!</v>
      </c>
      <c r="E275" s="6" t="e">
        <f>-IPMT('Data Input'!$C$8/12,$B$4-B276,$B$4,$F$4)</f>
        <v>#NUM!</v>
      </c>
      <c r="F275" s="8" t="e">
        <f t="shared" si="14"/>
        <v>#NUM!</v>
      </c>
    </row>
    <row r="276" spans="1:6" x14ac:dyDescent="0.2">
      <c r="A276" s="1">
        <f t="shared" si="12"/>
        <v>272</v>
      </c>
      <c r="B276" s="1">
        <f t="shared" si="13"/>
        <v>-133</v>
      </c>
      <c r="C276" s="5">
        <f>'Data Input'!$C$10</f>
        <v>350</v>
      </c>
      <c r="D276" s="6" t="e">
        <f>-PPMT('Data Input'!$C$8/12,$B$4-B277,$B$4,$F$4)</f>
        <v>#NUM!</v>
      </c>
      <c r="E276" s="6" t="e">
        <f>-IPMT('Data Input'!$C$8/12,$B$4-B277,$B$4,$F$4)</f>
        <v>#NUM!</v>
      </c>
      <c r="F276" s="8" t="e">
        <f t="shared" si="14"/>
        <v>#NUM!</v>
      </c>
    </row>
    <row r="277" spans="1:6" x14ac:dyDescent="0.2">
      <c r="A277" s="1">
        <f t="shared" si="12"/>
        <v>273</v>
      </c>
      <c r="B277" s="1">
        <f t="shared" si="13"/>
        <v>-134</v>
      </c>
      <c r="C277" s="5">
        <f>'Data Input'!$C$10</f>
        <v>350</v>
      </c>
      <c r="D277" s="6" t="e">
        <f>-PPMT('Data Input'!$C$8/12,$B$4-B278,$B$4,$F$4)</f>
        <v>#NUM!</v>
      </c>
      <c r="E277" s="6" t="e">
        <f>-IPMT('Data Input'!$C$8/12,$B$4-B278,$B$4,$F$4)</f>
        <v>#NUM!</v>
      </c>
      <c r="F277" s="8" t="e">
        <f t="shared" si="14"/>
        <v>#NUM!</v>
      </c>
    </row>
    <row r="278" spans="1:6" x14ac:dyDescent="0.2">
      <c r="A278" s="1">
        <f t="shared" si="12"/>
        <v>274</v>
      </c>
      <c r="B278" s="1">
        <f t="shared" si="13"/>
        <v>-135</v>
      </c>
      <c r="C278" s="5">
        <f>'Data Input'!$C$10</f>
        <v>350</v>
      </c>
      <c r="D278" s="6" t="e">
        <f>-PPMT('Data Input'!$C$8/12,$B$4-B279,$B$4,$F$4)</f>
        <v>#NUM!</v>
      </c>
      <c r="E278" s="6" t="e">
        <f>-IPMT('Data Input'!$C$8/12,$B$4-B279,$B$4,$F$4)</f>
        <v>#NUM!</v>
      </c>
      <c r="F278" s="8" t="e">
        <f t="shared" si="14"/>
        <v>#NUM!</v>
      </c>
    </row>
    <row r="279" spans="1:6" x14ac:dyDescent="0.2">
      <c r="A279" s="1">
        <f t="shared" si="12"/>
        <v>275</v>
      </c>
      <c r="B279" s="1">
        <f t="shared" si="13"/>
        <v>-136</v>
      </c>
      <c r="C279" s="5">
        <f>'Data Input'!$C$10</f>
        <v>350</v>
      </c>
      <c r="D279" s="6" t="e">
        <f>-PPMT('Data Input'!$C$8/12,$B$4-B280,$B$4,$F$4)</f>
        <v>#NUM!</v>
      </c>
      <c r="E279" s="6" t="e">
        <f>-IPMT('Data Input'!$C$8/12,$B$4-B280,$B$4,$F$4)</f>
        <v>#NUM!</v>
      </c>
      <c r="F279" s="8" t="e">
        <f t="shared" si="14"/>
        <v>#NUM!</v>
      </c>
    </row>
    <row r="280" spans="1:6" x14ac:dyDescent="0.2">
      <c r="A280" s="2">
        <f t="shared" si="12"/>
        <v>276</v>
      </c>
      <c r="B280" s="3">
        <f t="shared" si="13"/>
        <v>-137</v>
      </c>
      <c r="C280" s="5">
        <f>'Data Input'!$C$10</f>
        <v>350</v>
      </c>
      <c r="D280" s="6" t="e">
        <f>-PPMT('Data Input'!$C$8/12,$B$4-B281,$B$4,$F$4)</f>
        <v>#NUM!</v>
      </c>
      <c r="E280" s="6" t="e">
        <f>-IPMT('Data Input'!$C$8/12,$B$4-B281,$B$4,$F$4)</f>
        <v>#NUM!</v>
      </c>
      <c r="F280" s="9" t="e">
        <f t="shared" si="14"/>
        <v>#NUM!</v>
      </c>
    </row>
    <row r="281" spans="1:6" x14ac:dyDescent="0.2">
      <c r="A281" s="1">
        <f t="shared" si="12"/>
        <v>277</v>
      </c>
      <c r="B281" s="1">
        <f t="shared" si="13"/>
        <v>-138</v>
      </c>
      <c r="C281" s="5">
        <f>'Data Input'!$C$10</f>
        <v>350</v>
      </c>
      <c r="D281" s="6" t="e">
        <f>-PPMT('Data Input'!$C$8/12,$B$4-B282,$B$4,$F$4)</f>
        <v>#NUM!</v>
      </c>
      <c r="E281" s="6" t="e">
        <f>-IPMT('Data Input'!$C$8/12,$B$4-B282,$B$4,$F$4)</f>
        <v>#NUM!</v>
      </c>
      <c r="F281" s="8" t="e">
        <f t="shared" si="14"/>
        <v>#NUM!</v>
      </c>
    </row>
    <row r="282" spans="1:6" x14ac:dyDescent="0.2">
      <c r="A282" s="1">
        <f t="shared" si="12"/>
        <v>278</v>
      </c>
      <c r="B282" s="1">
        <f t="shared" si="13"/>
        <v>-139</v>
      </c>
      <c r="C282" s="5">
        <f>'Data Input'!$C$10</f>
        <v>350</v>
      </c>
      <c r="D282" s="6" t="e">
        <f>-PPMT('Data Input'!$C$8/12,$B$4-B283,$B$4,$F$4)</f>
        <v>#NUM!</v>
      </c>
      <c r="E282" s="6" t="e">
        <f>-IPMT('Data Input'!$C$8/12,$B$4-B283,$B$4,$F$4)</f>
        <v>#NUM!</v>
      </c>
      <c r="F282" s="8" t="e">
        <f t="shared" si="14"/>
        <v>#NUM!</v>
      </c>
    </row>
    <row r="283" spans="1:6" x14ac:dyDescent="0.2">
      <c r="A283" s="1">
        <f t="shared" si="12"/>
        <v>279</v>
      </c>
      <c r="B283" s="1">
        <f t="shared" si="13"/>
        <v>-140</v>
      </c>
      <c r="C283" s="5">
        <f>'Data Input'!$C$10</f>
        <v>350</v>
      </c>
      <c r="D283" s="6" t="e">
        <f>-PPMT('Data Input'!$C$8/12,$B$4-B284,$B$4,$F$4)</f>
        <v>#NUM!</v>
      </c>
      <c r="E283" s="6" t="e">
        <f>-IPMT('Data Input'!$C$8/12,$B$4-B284,$B$4,$F$4)</f>
        <v>#NUM!</v>
      </c>
      <c r="F283" s="8" t="e">
        <f t="shared" si="14"/>
        <v>#NUM!</v>
      </c>
    </row>
    <row r="284" spans="1:6" x14ac:dyDescent="0.2">
      <c r="A284" s="1">
        <f t="shared" si="12"/>
        <v>280</v>
      </c>
      <c r="B284" s="1">
        <f t="shared" si="13"/>
        <v>-141</v>
      </c>
      <c r="C284" s="5">
        <f>'Data Input'!$C$10</f>
        <v>350</v>
      </c>
      <c r="D284" s="6" t="e">
        <f>-PPMT('Data Input'!$C$8/12,$B$4-B285,$B$4,$F$4)</f>
        <v>#NUM!</v>
      </c>
      <c r="E284" s="6" t="e">
        <f>-IPMT('Data Input'!$C$8/12,$B$4-B285,$B$4,$F$4)</f>
        <v>#NUM!</v>
      </c>
      <c r="F284" s="8" t="e">
        <f t="shared" si="14"/>
        <v>#NUM!</v>
      </c>
    </row>
    <row r="285" spans="1:6" x14ac:dyDescent="0.2">
      <c r="A285" s="1">
        <f t="shared" si="12"/>
        <v>281</v>
      </c>
      <c r="B285" s="1">
        <f t="shared" si="13"/>
        <v>-142</v>
      </c>
      <c r="C285" s="5">
        <f>'Data Input'!$C$10</f>
        <v>350</v>
      </c>
      <c r="D285" s="6" t="e">
        <f>-PPMT('Data Input'!$C$8/12,$B$4-B286,$B$4,$F$4)</f>
        <v>#NUM!</v>
      </c>
      <c r="E285" s="6" t="e">
        <f>-IPMT('Data Input'!$C$8/12,$B$4-B286,$B$4,$F$4)</f>
        <v>#NUM!</v>
      </c>
      <c r="F285" s="8" t="e">
        <f t="shared" si="14"/>
        <v>#NUM!</v>
      </c>
    </row>
    <row r="286" spans="1:6" x14ac:dyDescent="0.2">
      <c r="A286" s="1">
        <f t="shared" si="12"/>
        <v>282</v>
      </c>
      <c r="B286" s="1">
        <f t="shared" si="13"/>
        <v>-143</v>
      </c>
      <c r="C286" s="5">
        <f>'Data Input'!$C$10</f>
        <v>350</v>
      </c>
      <c r="D286" s="6" t="e">
        <f>-PPMT('Data Input'!$C$8/12,$B$4-B287,$B$4,$F$4)</f>
        <v>#NUM!</v>
      </c>
      <c r="E286" s="6" t="e">
        <f>-IPMT('Data Input'!$C$8/12,$B$4-B287,$B$4,$F$4)</f>
        <v>#NUM!</v>
      </c>
      <c r="F286" s="8" t="e">
        <f t="shared" si="14"/>
        <v>#NUM!</v>
      </c>
    </row>
    <row r="287" spans="1:6" x14ac:dyDescent="0.2">
      <c r="A287" s="1">
        <f t="shared" si="12"/>
        <v>283</v>
      </c>
      <c r="B287" s="1">
        <f t="shared" si="13"/>
        <v>-144</v>
      </c>
      <c r="C287" s="5">
        <f>'Data Input'!$C$10</f>
        <v>350</v>
      </c>
      <c r="D287" s="6" t="e">
        <f>-PPMT('Data Input'!$C$8/12,$B$4-B288,$B$4,$F$4)</f>
        <v>#NUM!</v>
      </c>
      <c r="E287" s="6" t="e">
        <f>-IPMT('Data Input'!$C$8/12,$B$4-B288,$B$4,$F$4)</f>
        <v>#NUM!</v>
      </c>
      <c r="F287" s="8" t="e">
        <f t="shared" si="14"/>
        <v>#NUM!</v>
      </c>
    </row>
    <row r="288" spans="1:6" x14ac:dyDescent="0.2">
      <c r="A288" s="1">
        <f t="shared" si="12"/>
        <v>284</v>
      </c>
      <c r="B288" s="1">
        <f t="shared" si="13"/>
        <v>-145</v>
      </c>
      <c r="C288" s="5">
        <f>'Data Input'!$C$10</f>
        <v>350</v>
      </c>
      <c r="D288" s="6" t="e">
        <f>-PPMT('Data Input'!$C$8/12,$B$4-B289,$B$4,$F$4)</f>
        <v>#NUM!</v>
      </c>
      <c r="E288" s="6" t="e">
        <f>-IPMT('Data Input'!$C$8/12,$B$4-B289,$B$4,$F$4)</f>
        <v>#NUM!</v>
      </c>
      <c r="F288" s="8" t="e">
        <f t="shared" si="14"/>
        <v>#NUM!</v>
      </c>
    </row>
    <row r="289" spans="1:6" x14ac:dyDescent="0.2">
      <c r="A289" s="1">
        <f t="shared" si="12"/>
        <v>285</v>
      </c>
      <c r="B289" s="1">
        <f t="shared" si="13"/>
        <v>-146</v>
      </c>
      <c r="C289" s="5">
        <f>'Data Input'!$C$10</f>
        <v>350</v>
      </c>
      <c r="D289" s="6" t="e">
        <f>-PPMT('Data Input'!$C$8/12,$B$4-B290,$B$4,$F$4)</f>
        <v>#NUM!</v>
      </c>
      <c r="E289" s="6" t="e">
        <f>-IPMT('Data Input'!$C$8/12,$B$4-B290,$B$4,$F$4)</f>
        <v>#NUM!</v>
      </c>
      <c r="F289" s="8" t="e">
        <f t="shared" si="14"/>
        <v>#NUM!</v>
      </c>
    </row>
    <row r="290" spans="1:6" x14ac:dyDescent="0.2">
      <c r="A290" s="1">
        <f t="shared" si="12"/>
        <v>286</v>
      </c>
      <c r="B290" s="1">
        <f t="shared" si="13"/>
        <v>-147</v>
      </c>
      <c r="C290" s="5">
        <f>'Data Input'!$C$10</f>
        <v>350</v>
      </c>
      <c r="D290" s="6" t="e">
        <f>-PPMT('Data Input'!$C$8/12,$B$4-B291,$B$4,$F$4)</f>
        <v>#NUM!</v>
      </c>
      <c r="E290" s="6" t="e">
        <f>-IPMT('Data Input'!$C$8/12,$B$4-B291,$B$4,$F$4)</f>
        <v>#NUM!</v>
      </c>
      <c r="F290" s="8" t="e">
        <f t="shared" si="14"/>
        <v>#NUM!</v>
      </c>
    </row>
    <row r="291" spans="1:6" x14ac:dyDescent="0.2">
      <c r="A291" s="1">
        <f t="shared" si="12"/>
        <v>287</v>
      </c>
      <c r="B291" s="1">
        <f t="shared" si="13"/>
        <v>-148</v>
      </c>
      <c r="C291" s="5">
        <f>'Data Input'!$C$10</f>
        <v>350</v>
      </c>
      <c r="D291" s="6" t="e">
        <f>-PPMT('Data Input'!$C$8/12,$B$4-B292,$B$4,$F$4)</f>
        <v>#NUM!</v>
      </c>
      <c r="E291" s="6" t="e">
        <f>-IPMT('Data Input'!$C$8/12,$B$4-B292,$B$4,$F$4)</f>
        <v>#NUM!</v>
      </c>
      <c r="F291" s="8" t="e">
        <f t="shared" si="14"/>
        <v>#NUM!</v>
      </c>
    </row>
    <row r="292" spans="1:6" x14ac:dyDescent="0.2">
      <c r="A292" s="2">
        <f t="shared" si="12"/>
        <v>288</v>
      </c>
      <c r="B292" s="3">
        <f t="shared" si="13"/>
        <v>-149</v>
      </c>
      <c r="C292" s="5">
        <f>'Data Input'!$C$10</f>
        <v>350</v>
      </c>
      <c r="D292" s="6" t="e">
        <f>-PPMT('Data Input'!$C$8/12,$B$4-B293,$B$4,$F$4)</f>
        <v>#NUM!</v>
      </c>
      <c r="E292" s="6" t="e">
        <f>-IPMT('Data Input'!$C$8/12,$B$4-B293,$B$4,$F$4)</f>
        <v>#NUM!</v>
      </c>
      <c r="F292" s="9" t="e">
        <f t="shared" si="14"/>
        <v>#NUM!</v>
      </c>
    </row>
    <row r="293" spans="1:6" x14ac:dyDescent="0.2">
      <c r="A293" s="1">
        <f t="shared" si="12"/>
        <v>289</v>
      </c>
      <c r="B293" s="1">
        <f t="shared" si="13"/>
        <v>-150</v>
      </c>
      <c r="C293" s="5">
        <f>'Data Input'!$C$10</f>
        <v>350</v>
      </c>
      <c r="D293" s="6" t="e">
        <f>-PPMT('Data Input'!$C$8/12,$B$4-B294,$B$4,$F$4)</f>
        <v>#NUM!</v>
      </c>
      <c r="E293" s="6" t="e">
        <f>-IPMT('Data Input'!$C$8/12,$B$4-B294,$B$4,$F$4)</f>
        <v>#NUM!</v>
      </c>
      <c r="F293" s="8" t="e">
        <f t="shared" si="14"/>
        <v>#NUM!</v>
      </c>
    </row>
    <row r="294" spans="1:6" x14ac:dyDescent="0.2">
      <c r="A294" s="1">
        <f t="shared" si="12"/>
        <v>290</v>
      </c>
      <c r="B294" s="1">
        <f t="shared" si="13"/>
        <v>-151</v>
      </c>
      <c r="C294" s="5">
        <f>'Data Input'!$C$10</f>
        <v>350</v>
      </c>
      <c r="D294" s="6" t="e">
        <f>-PPMT('Data Input'!$C$8/12,$B$4-B295,$B$4,$F$4)</f>
        <v>#NUM!</v>
      </c>
      <c r="E294" s="6" t="e">
        <f>-IPMT('Data Input'!$C$8/12,$B$4-B295,$B$4,$F$4)</f>
        <v>#NUM!</v>
      </c>
      <c r="F294" s="8" t="e">
        <f t="shared" si="14"/>
        <v>#NUM!</v>
      </c>
    </row>
    <row r="295" spans="1:6" x14ac:dyDescent="0.2">
      <c r="A295" s="1">
        <f t="shared" si="12"/>
        <v>291</v>
      </c>
      <c r="B295" s="1">
        <f t="shared" si="13"/>
        <v>-152</v>
      </c>
      <c r="C295" s="5">
        <f>'Data Input'!$C$10</f>
        <v>350</v>
      </c>
      <c r="D295" s="6" t="e">
        <f>-PPMT('Data Input'!$C$8/12,$B$4-B296,$B$4,$F$4)</f>
        <v>#NUM!</v>
      </c>
      <c r="E295" s="6" t="e">
        <f>-IPMT('Data Input'!$C$8/12,$B$4-B296,$B$4,$F$4)</f>
        <v>#NUM!</v>
      </c>
      <c r="F295" s="8" t="e">
        <f t="shared" si="14"/>
        <v>#NUM!</v>
      </c>
    </row>
    <row r="296" spans="1:6" x14ac:dyDescent="0.2">
      <c r="A296" s="1">
        <f t="shared" si="12"/>
        <v>292</v>
      </c>
      <c r="B296" s="1">
        <f t="shared" si="13"/>
        <v>-153</v>
      </c>
      <c r="C296" s="5">
        <f>'Data Input'!$C$10</f>
        <v>350</v>
      </c>
      <c r="D296" s="6" t="e">
        <f>-PPMT('Data Input'!$C$8/12,$B$4-B297,$B$4,$F$4)</f>
        <v>#NUM!</v>
      </c>
      <c r="E296" s="6" t="e">
        <f>-IPMT('Data Input'!$C$8/12,$B$4-B297,$B$4,$F$4)</f>
        <v>#NUM!</v>
      </c>
      <c r="F296" s="8" t="e">
        <f t="shared" si="14"/>
        <v>#NUM!</v>
      </c>
    </row>
    <row r="297" spans="1:6" x14ac:dyDescent="0.2">
      <c r="A297" s="1">
        <f t="shared" si="12"/>
        <v>293</v>
      </c>
      <c r="B297" s="1">
        <f t="shared" si="13"/>
        <v>-154</v>
      </c>
      <c r="C297" s="5">
        <f>'Data Input'!$C$10</f>
        <v>350</v>
      </c>
      <c r="D297" s="6" t="e">
        <f>-PPMT('Data Input'!$C$8/12,$B$4-B298,$B$4,$F$4)</f>
        <v>#NUM!</v>
      </c>
      <c r="E297" s="6" t="e">
        <f>-IPMT('Data Input'!$C$8/12,$B$4-B298,$B$4,$F$4)</f>
        <v>#NUM!</v>
      </c>
      <c r="F297" s="8" t="e">
        <f t="shared" si="14"/>
        <v>#NUM!</v>
      </c>
    </row>
    <row r="298" spans="1:6" x14ac:dyDescent="0.2">
      <c r="A298" s="1">
        <f t="shared" si="12"/>
        <v>294</v>
      </c>
      <c r="B298" s="1">
        <f t="shared" si="13"/>
        <v>-155</v>
      </c>
      <c r="C298" s="5">
        <f>'Data Input'!$C$10</f>
        <v>350</v>
      </c>
      <c r="D298" s="6" t="e">
        <f>-PPMT('Data Input'!$C$8/12,$B$4-B299,$B$4,$F$4)</f>
        <v>#NUM!</v>
      </c>
      <c r="E298" s="6" t="e">
        <f>-IPMT('Data Input'!$C$8/12,$B$4-B299,$B$4,$F$4)</f>
        <v>#NUM!</v>
      </c>
      <c r="F298" s="8" t="e">
        <f t="shared" si="14"/>
        <v>#NUM!</v>
      </c>
    </row>
    <row r="299" spans="1:6" x14ac:dyDescent="0.2">
      <c r="A299" s="1">
        <f t="shared" si="12"/>
        <v>295</v>
      </c>
      <c r="B299" s="1">
        <f t="shared" si="13"/>
        <v>-156</v>
      </c>
      <c r="C299" s="5">
        <f>'Data Input'!$C$10</f>
        <v>350</v>
      </c>
      <c r="D299" s="6" t="e">
        <f>-PPMT('Data Input'!$C$8/12,$B$4-B300,$B$4,$F$4)</f>
        <v>#NUM!</v>
      </c>
      <c r="E299" s="6" t="e">
        <f>-IPMT('Data Input'!$C$8/12,$B$4-B300,$B$4,$F$4)</f>
        <v>#NUM!</v>
      </c>
      <c r="F299" s="8" t="e">
        <f t="shared" si="14"/>
        <v>#NUM!</v>
      </c>
    </row>
    <row r="300" spans="1:6" x14ac:dyDescent="0.2">
      <c r="A300" s="1">
        <f t="shared" si="12"/>
        <v>296</v>
      </c>
      <c r="B300" s="1">
        <f t="shared" si="13"/>
        <v>-157</v>
      </c>
      <c r="C300" s="5">
        <f>'Data Input'!$C$10</f>
        <v>350</v>
      </c>
      <c r="D300" s="6" t="e">
        <f>-PPMT('Data Input'!$C$8/12,$B$4-B301,$B$4,$F$4)</f>
        <v>#NUM!</v>
      </c>
      <c r="E300" s="6" t="e">
        <f>-IPMT('Data Input'!$C$8/12,$B$4-B301,$B$4,$F$4)</f>
        <v>#NUM!</v>
      </c>
      <c r="F300" s="8" t="e">
        <f t="shared" si="14"/>
        <v>#NUM!</v>
      </c>
    </row>
    <row r="301" spans="1:6" x14ac:dyDescent="0.2">
      <c r="A301" s="1">
        <f t="shared" si="12"/>
        <v>297</v>
      </c>
      <c r="B301" s="1">
        <f t="shared" si="13"/>
        <v>-158</v>
      </c>
      <c r="C301" s="5">
        <f>'Data Input'!$C$10</f>
        <v>350</v>
      </c>
      <c r="D301" s="6" t="e">
        <f>-PPMT('Data Input'!$C$8/12,$B$4-B302,$B$4,$F$4)</f>
        <v>#NUM!</v>
      </c>
      <c r="E301" s="6" t="e">
        <f>-IPMT('Data Input'!$C$8/12,$B$4-B302,$B$4,$F$4)</f>
        <v>#NUM!</v>
      </c>
      <c r="F301" s="8" t="e">
        <f t="shared" si="14"/>
        <v>#NUM!</v>
      </c>
    </row>
    <row r="302" spans="1:6" x14ac:dyDescent="0.2">
      <c r="A302" s="1">
        <f t="shared" si="12"/>
        <v>298</v>
      </c>
      <c r="B302" s="1">
        <f t="shared" si="13"/>
        <v>-159</v>
      </c>
      <c r="C302" s="5">
        <f>'Data Input'!$C$10</f>
        <v>350</v>
      </c>
      <c r="D302" s="6" t="e">
        <f>-PPMT('Data Input'!$C$8/12,$B$4-B303,$B$4,$F$4)</f>
        <v>#NUM!</v>
      </c>
      <c r="E302" s="6" t="e">
        <f>-IPMT('Data Input'!$C$8/12,$B$4-B303,$B$4,$F$4)</f>
        <v>#NUM!</v>
      </c>
      <c r="F302" s="8" t="e">
        <f t="shared" si="14"/>
        <v>#NUM!</v>
      </c>
    </row>
    <row r="303" spans="1:6" x14ac:dyDescent="0.2">
      <c r="A303" s="1">
        <f t="shared" si="12"/>
        <v>299</v>
      </c>
      <c r="B303" s="1">
        <f t="shared" si="13"/>
        <v>-160</v>
      </c>
      <c r="C303" s="5">
        <f>'Data Input'!$C$10</f>
        <v>350</v>
      </c>
      <c r="D303" s="6" t="e">
        <f>-PPMT('Data Input'!$C$8/12,$B$4-B304,$B$4,$F$4)</f>
        <v>#NUM!</v>
      </c>
      <c r="E303" s="6" t="e">
        <f>-IPMT('Data Input'!$C$8/12,$B$4-B304,$B$4,$F$4)</f>
        <v>#NUM!</v>
      </c>
      <c r="F303" s="8" t="e">
        <f t="shared" si="14"/>
        <v>#NUM!</v>
      </c>
    </row>
    <row r="304" spans="1:6" x14ac:dyDescent="0.2">
      <c r="A304" s="2">
        <f t="shared" si="12"/>
        <v>300</v>
      </c>
      <c r="B304" s="3">
        <f t="shared" si="13"/>
        <v>-161</v>
      </c>
      <c r="C304" s="5">
        <f>'Data Input'!$C$10</f>
        <v>350</v>
      </c>
      <c r="D304" s="6" t="e">
        <f>-PPMT('Data Input'!$C$8/12,$B$4-B305,$B$4,$F$4)</f>
        <v>#NUM!</v>
      </c>
      <c r="E304" s="6" t="e">
        <f>-IPMT('Data Input'!$C$8/12,$B$4-B305,$B$4,$F$4)</f>
        <v>#NUM!</v>
      </c>
      <c r="F304" s="9" t="e">
        <f t="shared" si="14"/>
        <v>#NUM!</v>
      </c>
    </row>
    <row r="305" spans="1:6" x14ac:dyDescent="0.2">
      <c r="A305" s="1">
        <f t="shared" si="12"/>
        <v>301</v>
      </c>
      <c r="B305" s="1">
        <f t="shared" si="13"/>
        <v>-162</v>
      </c>
      <c r="C305" s="5">
        <f>'Data Input'!$C$10</f>
        <v>350</v>
      </c>
      <c r="D305" s="6" t="e">
        <f>-PPMT('Data Input'!$C$8/12,$B$4-B306,$B$4,$F$4)</f>
        <v>#NUM!</v>
      </c>
      <c r="E305" s="6" t="e">
        <f>-IPMT('Data Input'!$C$8/12,$B$4-B306,$B$4,$F$4)</f>
        <v>#NUM!</v>
      </c>
      <c r="F305" s="8" t="e">
        <f t="shared" si="14"/>
        <v>#NUM!</v>
      </c>
    </row>
    <row r="306" spans="1:6" x14ac:dyDescent="0.2">
      <c r="A306" s="1">
        <f t="shared" si="12"/>
        <v>302</v>
      </c>
      <c r="B306" s="1">
        <f t="shared" si="13"/>
        <v>-163</v>
      </c>
      <c r="C306" s="5">
        <f>'Data Input'!$C$10</f>
        <v>350</v>
      </c>
      <c r="D306" s="6" t="e">
        <f>-PPMT('Data Input'!$C$8/12,$B$4-B307,$B$4,$F$4)</f>
        <v>#NUM!</v>
      </c>
      <c r="E306" s="6" t="e">
        <f>-IPMT('Data Input'!$C$8/12,$B$4-B307,$B$4,$F$4)</f>
        <v>#NUM!</v>
      </c>
      <c r="F306" s="8" t="e">
        <f t="shared" si="14"/>
        <v>#NUM!</v>
      </c>
    </row>
    <row r="307" spans="1:6" x14ac:dyDescent="0.2">
      <c r="A307" s="1">
        <f t="shared" si="12"/>
        <v>303</v>
      </c>
      <c r="B307" s="1">
        <f t="shared" si="13"/>
        <v>-164</v>
      </c>
      <c r="C307" s="5">
        <f>'Data Input'!$C$10</f>
        <v>350</v>
      </c>
      <c r="D307" s="6" t="e">
        <f>-PPMT('Data Input'!$C$8/12,$B$4-B308,$B$4,$F$4)</f>
        <v>#NUM!</v>
      </c>
      <c r="E307" s="6" t="e">
        <f>-IPMT('Data Input'!$C$8/12,$B$4-B308,$B$4,$F$4)</f>
        <v>#NUM!</v>
      </c>
      <c r="F307" s="8" t="e">
        <f t="shared" si="14"/>
        <v>#NUM!</v>
      </c>
    </row>
    <row r="308" spans="1:6" x14ac:dyDescent="0.2">
      <c r="A308" s="1">
        <f t="shared" si="12"/>
        <v>304</v>
      </c>
      <c r="B308" s="1">
        <f t="shared" si="13"/>
        <v>-165</v>
      </c>
      <c r="C308" s="5">
        <f>'Data Input'!$C$10</f>
        <v>350</v>
      </c>
      <c r="D308" s="6" t="e">
        <f>-PPMT('Data Input'!$C$8/12,$B$4-B309,$B$4,$F$4)</f>
        <v>#NUM!</v>
      </c>
      <c r="E308" s="6" t="e">
        <f>-IPMT('Data Input'!$C$8/12,$B$4-B309,$B$4,$F$4)</f>
        <v>#NUM!</v>
      </c>
      <c r="F308" s="8" t="e">
        <f t="shared" si="14"/>
        <v>#NUM!</v>
      </c>
    </row>
    <row r="309" spans="1:6" x14ac:dyDescent="0.2">
      <c r="A309" s="1">
        <f t="shared" si="12"/>
        <v>305</v>
      </c>
      <c r="B309" s="1">
        <f t="shared" si="13"/>
        <v>-166</v>
      </c>
      <c r="C309" s="5">
        <f>'Data Input'!$C$10</f>
        <v>350</v>
      </c>
      <c r="D309" s="6" t="e">
        <f>-PPMT('Data Input'!$C$8/12,$B$4-B310,$B$4,$F$4)</f>
        <v>#NUM!</v>
      </c>
      <c r="E309" s="6" t="e">
        <f>-IPMT('Data Input'!$C$8/12,$B$4-B310,$B$4,$F$4)</f>
        <v>#NUM!</v>
      </c>
      <c r="F309" s="8" t="e">
        <f t="shared" si="14"/>
        <v>#NUM!</v>
      </c>
    </row>
    <row r="310" spans="1:6" x14ac:dyDescent="0.2">
      <c r="A310" s="1">
        <f t="shared" si="12"/>
        <v>306</v>
      </c>
      <c r="B310" s="1">
        <f t="shared" si="13"/>
        <v>-167</v>
      </c>
      <c r="C310" s="5">
        <f>'Data Input'!$C$10</f>
        <v>350</v>
      </c>
      <c r="D310" s="6" t="e">
        <f>-PPMT('Data Input'!$C$8/12,$B$4-B311,$B$4,$F$4)</f>
        <v>#NUM!</v>
      </c>
      <c r="E310" s="6" t="e">
        <f>-IPMT('Data Input'!$C$8/12,$B$4-B311,$B$4,$F$4)</f>
        <v>#NUM!</v>
      </c>
      <c r="F310" s="8" t="e">
        <f t="shared" si="14"/>
        <v>#NUM!</v>
      </c>
    </row>
    <row r="311" spans="1:6" x14ac:dyDescent="0.2">
      <c r="A311" s="1">
        <f t="shared" si="12"/>
        <v>307</v>
      </c>
      <c r="B311" s="1">
        <f t="shared" si="13"/>
        <v>-168</v>
      </c>
      <c r="C311" s="5">
        <f>'Data Input'!$C$10</f>
        <v>350</v>
      </c>
      <c r="D311" s="6" t="e">
        <f>-PPMT('Data Input'!$C$8/12,$B$4-B312,$B$4,$F$4)</f>
        <v>#NUM!</v>
      </c>
      <c r="E311" s="6" t="e">
        <f>-IPMT('Data Input'!$C$8/12,$B$4-B312,$B$4,$F$4)</f>
        <v>#NUM!</v>
      </c>
      <c r="F311" s="8" t="e">
        <f t="shared" si="14"/>
        <v>#NUM!</v>
      </c>
    </row>
    <row r="312" spans="1:6" x14ac:dyDescent="0.2">
      <c r="A312" s="1">
        <f t="shared" si="12"/>
        <v>308</v>
      </c>
      <c r="B312" s="1">
        <f t="shared" si="13"/>
        <v>-169</v>
      </c>
      <c r="C312" s="5">
        <f>'Data Input'!$C$10</f>
        <v>350</v>
      </c>
      <c r="D312" s="6" t="e">
        <f>-PPMT('Data Input'!$C$8/12,$B$4-B313,$B$4,$F$4)</f>
        <v>#NUM!</v>
      </c>
      <c r="E312" s="6" t="e">
        <f>-IPMT('Data Input'!$C$8/12,$B$4-B313,$B$4,$F$4)</f>
        <v>#NUM!</v>
      </c>
      <c r="F312" s="8" t="e">
        <f t="shared" si="14"/>
        <v>#NUM!</v>
      </c>
    </row>
    <row r="313" spans="1:6" x14ac:dyDescent="0.2">
      <c r="A313" s="1">
        <f t="shared" si="12"/>
        <v>309</v>
      </c>
      <c r="B313" s="1">
        <f t="shared" si="13"/>
        <v>-170</v>
      </c>
      <c r="C313" s="5">
        <f>'Data Input'!$C$10</f>
        <v>350</v>
      </c>
      <c r="D313" s="6" t="e">
        <f>-PPMT('Data Input'!$C$8/12,$B$4-B314,$B$4,$F$4)</f>
        <v>#NUM!</v>
      </c>
      <c r="E313" s="6" t="e">
        <f>-IPMT('Data Input'!$C$8/12,$B$4-B314,$B$4,$F$4)</f>
        <v>#NUM!</v>
      </c>
      <c r="F313" s="8" t="e">
        <f t="shared" si="14"/>
        <v>#NUM!</v>
      </c>
    </row>
    <row r="314" spans="1:6" x14ac:dyDescent="0.2">
      <c r="A314" s="1">
        <f t="shared" si="12"/>
        <v>310</v>
      </c>
      <c r="B314" s="1">
        <f t="shared" si="13"/>
        <v>-171</v>
      </c>
      <c r="C314" s="5">
        <f>'Data Input'!$C$10</f>
        <v>350</v>
      </c>
      <c r="D314" s="6" t="e">
        <f>-PPMT('Data Input'!$C$8/12,$B$4-B315,$B$4,$F$4)</f>
        <v>#NUM!</v>
      </c>
      <c r="E314" s="6" t="e">
        <f>-IPMT('Data Input'!$C$8/12,$B$4-B315,$B$4,$F$4)</f>
        <v>#NUM!</v>
      </c>
      <c r="F314" s="8" t="e">
        <f t="shared" si="14"/>
        <v>#NUM!</v>
      </c>
    </row>
    <row r="315" spans="1:6" x14ac:dyDescent="0.2">
      <c r="A315" s="1">
        <f t="shared" si="12"/>
        <v>311</v>
      </c>
      <c r="B315" s="1">
        <f t="shared" si="13"/>
        <v>-172</v>
      </c>
      <c r="C315" s="5">
        <f>'Data Input'!$C$10</f>
        <v>350</v>
      </c>
      <c r="D315" s="6" t="e">
        <f>-PPMT('Data Input'!$C$8/12,$B$4-B316,$B$4,$F$4)</f>
        <v>#NUM!</v>
      </c>
      <c r="E315" s="6" t="e">
        <f>-IPMT('Data Input'!$C$8/12,$B$4-B316,$B$4,$F$4)</f>
        <v>#NUM!</v>
      </c>
      <c r="F315" s="8" t="e">
        <f t="shared" si="14"/>
        <v>#NUM!</v>
      </c>
    </row>
    <row r="316" spans="1:6" x14ac:dyDescent="0.2">
      <c r="A316" s="2">
        <f t="shared" si="12"/>
        <v>312</v>
      </c>
      <c r="B316" s="3">
        <f t="shared" si="13"/>
        <v>-173</v>
      </c>
      <c r="C316" s="5">
        <f>'Data Input'!$C$10</f>
        <v>350</v>
      </c>
      <c r="D316" s="6" t="e">
        <f>-PPMT('Data Input'!$C$8/12,$B$4-B317,$B$4,$F$4)</f>
        <v>#NUM!</v>
      </c>
      <c r="E316" s="6" t="e">
        <f>-IPMT('Data Input'!$C$8/12,$B$4-B317,$B$4,$F$4)</f>
        <v>#NUM!</v>
      </c>
      <c r="F316" s="9" t="e">
        <f t="shared" si="14"/>
        <v>#NUM!</v>
      </c>
    </row>
    <row r="317" spans="1:6" x14ac:dyDescent="0.2">
      <c r="A317" s="1">
        <f t="shared" si="12"/>
        <v>313</v>
      </c>
      <c r="B317" s="1">
        <f t="shared" si="13"/>
        <v>-174</v>
      </c>
      <c r="C317" s="5">
        <f>'Data Input'!$C$10</f>
        <v>350</v>
      </c>
      <c r="D317" s="6" t="e">
        <f>-PPMT('Data Input'!$C$8/12,$B$4-B318,$B$4,$F$4)</f>
        <v>#NUM!</v>
      </c>
      <c r="E317" s="6" t="e">
        <f>-IPMT('Data Input'!$C$8/12,$B$4-B318,$B$4,$F$4)</f>
        <v>#NUM!</v>
      </c>
      <c r="F317" s="8" t="e">
        <f t="shared" si="14"/>
        <v>#NUM!</v>
      </c>
    </row>
    <row r="318" spans="1:6" x14ac:dyDescent="0.2">
      <c r="A318" s="1">
        <f t="shared" si="12"/>
        <v>314</v>
      </c>
      <c r="B318" s="1">
        <f t="shared" si="13"/>
        <v>-175</v>
      </c>
      <c r="C318" s="5">
        <f>'Data Input'!$C$10</f>
        <v>350</v>
      </c>
      <c r="D318" s="6" t="e">
        <f>-PPMT('Data Input'!$C$8/12,$B$4-B319,$B$4,$F$4)</f>
        <v>#NUM!</v>
      </c>
      <c r="E318" s="6" t="e">
        <f>-IPMT('Data Input'!$C$8/12,$B$4-B319,$B$4,$F$4)</f>
        <v>#NUM!</v>
      </c>
      <c r="F318" s="8" t="e">
        <f t="shared" si="14"/>
        <v>#NUM!</v>
      </c>
    </row>
    <row r="319" spans="1:6" x14ac:dyDescent="0.2">
      <c r="A319" s="1">
        <f t="shared" si="12"/>
        <v>315</v>
      </c>
      <c r="B319" s="1">
        <f t="shared" si="13"/>
        <v>-176</v>
      </c>
      <c r="C319" s="5">
        <f>'Data Input'!$C$10</f>
        <v>350</v>
      </c>
      <c r="D319" s="6" t="e">
        <f>-PPMT('Data Input'!$C$8/12,$B$4-B320,$B$4,$F$4)</f>
        <v>#NUM!</v>
      </c>
      <c r="E319" s="6" t="e">
        <f>-IPMT('Data Input'!$C$8/12,$B$4-B320,$B$4,$F$4)</f>
        <v>#NUM!</v>
      </c>
      <c r="F319" s="8" t="e">
        <f t="shared" si="14"/>
        <v>#NUM!</v>
      </c>
    </row>
    <row r="320" spans="1:6" x14ac:dyDescent="0.2">
      <c r="A320" s="1">
        <f t="shared" si="12"/>
        <v>316</v>
      </c>
      <c r="B320" s="1">
        <f t="shared" si="13"/>
        <v>-177</v>
      </c>
      <c r="C320" s="5">
        <f>'Data Input'!$C$10</f>
        <v>350</v>
      </c>
      <c r="D320" s="6" t="e">
        <f>-PPMT('Data Input'!$C$8/12,$B$4-B321,$B$4,$F$4)</f>
        <v>#NUM!</v>
      </c>
      <c r="E320" s="6" t="e">
        <f>-IPMT('Data Input'!$C$8/12,$B$4-B321,$B$4,$F$4)</f>
        <v>#NUM!</v>
      </c>
      <c r="F320" s="8" t="e">
        <f t="shared" si="14"/>
        <v>#NUM!</v>
      </c>
    </row>
    <row r="321" spans="1:6" x14ac:dyDescent="0.2">
      <c r="A321" s="1">
        <f t="shared" si="12"/>
        <v>317</v>
      </c>
      <c r="B321" s="1">
        <f t="shared" si="13"/>
        <v>-178</v>
      </c>
      <c r="C321" s="5">
        <f>'Data Input'!$C$10</f>
        <v>350</v>
      </c>
      <c r="D321" s="6" t="e">
        <f>-PPMT('Data Input'!$C$8/12,$B$4-B322,$B$4,$F$4)</f>
        <v>#NUM!</v>
      </c>
      <c r="E321" s="6" t="e">
        <f>-IPMT('Data Input'!$C$8/12,$B$4-B322,$B$4,$F$4)</f>
        <v>#NUM!</v>
      </c>
      <c r="F321" s="8" t="e">
        <f t="shared" si="14"/>
        <v>#NUM!</v>
      </c>
    </row>
    <row r="322" spans="1:6" x14ac:dyDescent="0.2">
      <c r="A322" s="1">
        <f t="shared" si="12"/>
        <v>318</v>
      </c>
      <c r="B322" s="1">
        <f t="shared" si="13"/>
        <v>-179</v>
      </c>
      <c r="C322" s="5">
        <f>'Data Input'!$C$10</f>
        <v>350</v>
      </c>
      <c r="D322" s="6" t="e">
        <f>-PPMT('Data Input'!$C$8/12,$B$4-B323,$B$4,$F$4)</f>
        <v>#NUM!</v>
      </c>
      <c r="E322" s="6" t="e">
        <f>-IPMT('Data Input'!$C$8/12,$B$4-B323,$B$4,$F$4)</f>
        <v>#NUM!</v>
      </c>
      <c r="F322" s="8" t="e">
        <f t="shared" si="14"/>
        <v>#NUM!</v>
      </c>
    </row>
    <row r="323" spans="1:6" x14ac:dyDescent="0.2">
      <c r="A323" s="1">
        <f t="shared" si="12"/>
        <v>319</v>
      </c>
      <c r="B323" s="1">
        <f t="shared" si="13"/>
        <v>-180</v>
      </c>
      <c r="C323" s="5">
        <f>'Data Input'!$C$10</f>
        <v>350</v>
      </c>
      <c r="D323" s="6" t="e">
        <f>-PPMT('Data Input'!$C$8/12,$B$4-B324,$B$4,$F$4)</f>
        <v>#NUM!</v>
      </c>
      <c r="E323" s="6" t="e">
        <f>-IPMT('Data Input'!$C$8/12,$B$4-B324,$B$4,$F$4)</f>
        <v>#NUM!</v>
      </c>
      <c r="F323" s="8" t="e">
        <f t="shared" si="14"/>
        <v>#NUM!</v>
      </c>
    </row>
    <row r="324" spans="1:6" x14ac:dyDescent="0.2">
      <c r="A324" s="1">
        <f t="shared" si="12"/>
        <v>320</v>
      </c>
      <c r="B324" s="1">
        <f t="shared" si="13"/>
        <v>-181</v>
      </c>
      <c r="C324" s="5">
        <f>'Data Input'!$C$10</f>
        <v>350</v>
      </c>
      <c r="D324" s="6" t="e">
        <f>-PPMT('Data Input'!$C$8/12,$B$4-B325,$B$4,$F$4)</f>
        <v>#NUM!</v>
      </c>
      <c r="E324" s="6" t="e">
        <f>-IPMT('Data Input'!$C$8/12,$B$4-B325,$B$4,$F$4)</f>
        <v>#NUM!</v>
      </c>
      <c r="F324" s="8" t="e">
        <f t="shared" si="14"/>
        <v>#NUM!</v>
      </c>
    </row>
    <row r="325" spans="1:6" x14ac:dyDescent="0.2">
      <c r="A325" s="1">
        <f t="shared" ref="A325:A364" si="15">$B$4-B325</f>
        <v>321</v>
      </c>
      <c r="B325" s="1">
        <f t="shared" ref="B325:B364" si="16">B324-1</f>
        <v>-182</v>
      </c>
      <c r="C325" s="5">
        <f>'Data Input'!$C$10</f>
        <v>350</v>
      </c>
      <c r="D325" s="6" t="e">
        <f>-PPMT('Data Input'!$C$8/12,$B$4-B326,$B$4,$F$4)</f>
        <v>#NUM!</v>
      </c>
      <c r="E325" s="6" t="e">
        <f>-IPMT('Data Input'!$C$8/12,$B$4-B326,$B$4,$F$4)</f>
        <v>#NUM!</v>
      </c>
      <c r="F325" s="8" t="e">
        <f t="shared" ref="F325:F364" si="17">F324-D324</f>
        <v>#NUM!</v>
      </c>
    </row>
    <row r="326" spans="1:6" x14ac:dyDescent="0.2">
      <c r="A326" s="1">
        <f t="shared" si="15"/>
        <v>322</v>
      </c>
      <c r="B326" s="1">
        <f t="shared" si="16"/>
        <v>-183</v>
      </c>
      <c r="C326" s="5">
        <f>'Data Input'!$C$10</f>
        <v>350</v>
      </c>
      <c r="D326" s="6" t="e">
        <f>-PPMT('Data Input'!$C$8/12,$B$4-B327,$B$4,$F$4)</f>
        <v>#NUM!</v>
      </c>
      <c r="E326" s="6" t="e">
        <f>-IPMT('Data Input'!$C$8/12,$B$4-B327,$B$4,$F$4)</f>
        <v>#NUM!</v>
      </c>
      <c r="F326" s="8" t="e">
        <f t="shared" si="17"/>
        <v>#NUM!</v>
      </c>
    </row>
    <row r="327" spans="1:6" x14ac:dyDescent="0.2">
      <c r="A327" s="1">
        <f t="shared" si="15"/>
        <v>323</v>
      </c>
      <c r="B327" s="1">
        <f t="shared" si="16"/>
        <v>-184</v>
      </c>
      <c r="C327" s="5">
        <f>'Data Input'!$C$10</f>
        <v>350</v>
      </c>
      <c r="D327" s="6" t="e">
        <f>-PPMT('Data Input'!$C$8/12,$B$4-B328,$B$4,$F$4)</f>
        <v>#NUM!</v>
      </c>
      <c r="E327" s="6" t="e">
        <f>-IPMT('Data Input'!$C$8/12,$B$4-B328,$B$4,$F$4)</f>
        <v>#NUM!</v>
      </c>
      <c r="F327" s="8" t="e">
        <f t="shared" si="17"/>
        <v>#NUM!</v>
      </c>
    </row>
    <row r="328" spans="1:6" x14ac:dyDescent="0.2">
      <c r="A328" s="2">
        <f t="shared" si="15"/>
        <v>324</v>
      </c>
      <c r="B328" s="3">
        <f t="shared" si="16"/>
        <v>-185</v>
      </c>
      <c r="C328" s="5">
        <f>'Data Input'!$C$10</f>
        <v>350</v>
      </c>
      <c r="D328" s="6" t="e">
        <f>-PPMT('Data Input'!$C$8/12,$B$4-B329,$B$4,$F$4)</f>
        <v>#NUM!</v>
      </c>
      <c r="E328" s="6" t="e">
        <f>-IPMT('Data Input'!$C$8/12,$B$4-B329,$B$4,$F$4)</f>
        <v>#NUM!</v>
      </c>
      <c r="F328" s="9" t="e">
        <f t="shared" si="17"/>
        <v>#NUM!</v>
      </c>
    </row>
    <row r="329" spans="1:6" x14ac:dyDescent="0.2">
      <c r="A329" s="1">
        <f t="shared" si="15"/>
        <v>325</v>
      </c>
      <c r="B329" s="1">
        <f t="shared" si="16"/>
        <v>-186</v>
      </c>
      <c r="C329" s="5">
        <f>'Data Input'!$C$10</f>
        <v>350</v>
      </c>
      <c r="D329" s="6" t="e">
        <f>-PPMT('Data Input'!$C$8/12,$B$4-B330,$B$4,$F$4)</f>
        <v>#NUM!</v>
      </c>
      <c r="E329" s="6" t="e">
        <f>-IPMT('Data Input'!$C$8/12,$B$4-B330,$B$4,$F$4)</f>
        <v>#NUM!</v>
      </c>
      <c r="F329" s="8" t="e">
        <f t="shared" si="17"/>
        <v>#NUM!</v>
      </c>
    </row>
    <row r="330" spans="1:6" x14ac:dyDescent="0.2">
      <c r="A330" s="1">
        <f t="shared" si="15"/>
        <v>326</v>
      </c>
      <c r="B330" s="1">
        <f t="shared" si="16"/>
        <v>-187</v>
      </c>
      <c r="C330" s="5">
        <f>'Data Input'!$C$10</f>
        <v>350</v>
      </c>
      <c r="D330" s="6" t="e">
        <f>-PPMT('Data Input'!$C$8/12,$B$4-B331,$B$4,$F$4)</f>
        <v>#NUM!</v>
      </c>
      <c r="E330" s="6" t="e">
        <f>-IPMT('Data Input'!$C$8/12,$B$4-B331,$B$4,$F$4)</f>
        <v>#NUM!</v>
      </c>
      <c r="F330" s="8" t="e">
        <f t="shared" si="17"/>
        <v>#NUM!</v>
      </c>
    </row>
    <row r="331" spans="1:6" x14ac:dyDescent="0.2">
      <c r="A331" s="1">
        <f t="shared" si="15"/>
        <v>327</v>
      </c>
      <c r="B331" s="1">
        <f t="shared" si="16"/>
        <v>-188</v>
      </c>
      <c r="C331" s="5">
        <f>'Data Input'!$C$10</f>
        <v>350</v>
      </c>
      <c r="D331" s="6" t="e">
        <f>-PPMT('Data Input'!$C$8/12,$B$4-B332,$B$4,$F$4)</f>
        <v>#NUM!</v>
      </c>
      <c r="E331" s="6" t="e">
        <f>-IPMT('Data Input'!$C$8/12,$B$4-B332,$B$4,$F$4)</f>
        <v>#NUM!</v>
      </c>
      <c r="F331" s="8" t="e">
        <f t="shared" si="17"/>
        <v>#NUM!</v>
      </c>
    </row>
    <row r="332" spans="1:6" x14ac:dyDescent="0.2">
      <c r="A332" s="1">
        <f t="shared" si="15"/>
        <v>328</v>
      </c>
      <c r="B332" s="1">
        <f t="shared" si="16"/>
        <v>-189</v>
      </c>
      <c r="C332" s="5">
        <f>'Data Input'!$C$10</f>
        <v>350</v>
      </c>
      <c r="D332" s="6" t="e">
        <f>-PPMT('Data Input'!$C$8/12,$B$4-B333,$B$4,$F$4)</f>
        <v>#NUM!</v>
      </c>
      <c r="E332" s="6" t="e">
        <f>-IPMT('Data Input'!$C$8/12,$B$4-B333,$B$4,$F$4)</f>
        <v>#NUM!</v>
      </c>
      <c r="F332" s="8" t="e">
        <f t="shared" si="17"/>
        <v>#NUM!</v>
      </c>
    </row>
    <row r="333" spans="1:6" x14ac:dyDescent="0.2">
      <c r="A333" s="1">
        <f t="shared" si="15"/>
        <v>329</v>
      </c>
      <c r="B333" s="1">
        <f t="shared" si="16"/>
        <v>-190</v>
      </c>
      <c r="C333" s="5">
        <f>'Data Input'!$C$10</f>
        <v>350</v>
      </c>
      <c r="D333" s="6" t="e">
        <f>-PPMT('Data Input'!$C$8/12,$B$4-B334,$B$4,$F$4)</f>
        <v>#NUM!</v>
      </c>
      <c r="E333" s="6" t="e">
        <f>-IPMT('Data Input'!$C$8/12,$B$4-B334,$B$4,$F$4)</f>
        <v>#NUM!</v>
      </c>
      <c r="F333" s="8" t="e">
        <f t="shared" si="17"/>
        <v>#NUM!</v>
      </c>
    </row>
    <row r="334" spans="1:6" x14ac:dyDescent="0.2">
      <c r="A334" s="1">
        <f t="shared" si="15"/>
        <v>330</v>
      </c>
      <c r="B334" s="1">
        <f t="shared" si="16"/>
        <v>-191</v>
      </c>
      <c r="C334" s="5">
        <f>'Data Input'!$C$10</f>
        <v>350</v>
      </c>
      <c r="D334" s="6" t="e">
        <f>-PPMT('Data Input'!$C$8/12,$B$4-B335,$B$4,$F$4)</f>
        <v>#NUM!</v>
      </c>
      <c r="E334" s="6" t="e">
        <f>-IPMT('Data Input'!$C$8/12,$B$4-B335,$B$4,$F$4)</f>
        <v>#NUM!</v>
      </c>
      <c r="F334" s="8" t="e">
        <f t="shared" si="17"/>
        <v>#NUM!</v>
      </c>
    </row>
    <row r="335" spans="1:6" x14ac:dyDescent="0.2">
      <c r="A335" s="1">
        <f t="shared" si="15"/>
        <v>331</v>
      </c>
      <c r="B335" s="1">
        <f t="shared" si="16"/>
        <v>-192</v>
      </c>
      <c r="C335" s="5">
        <f>'Data Input'!$C$10</f>
        <v>350</v>
      </c>
      <c r="D335" s="6" t="e">
        <f>-PPMT('Data Input'!$C$8/12,$B$4-B336,$B$4,$F$4)</f>
        <v>#NUM!</v>
      </c>
      <c r="E335" s="6" t="e">
        <f>-IPMT('Data Input'!$C$8/12,$B$4-B336,$B$4,$F$4)</f>
        <v>#NUM!</v>
      </c>
      <c r="F335" s="8" t="e">
        <f t="shared" si="17"/>
        <v>#NUM!</v>
      </c>
    </row>
    <row r="336" spans="1:6" x14ac:dyDescent="0.2">
      <c r="A336" s="1">
        <f t="shared" si="15"/>
        <v>332</v>
      </c>
      <c r="B336" s="1">
        <f t="shared" si="16"/>
        <v>-193</v>
      </c>
      <c r="C336" s="5">
        <f>'Data Input'!$C$10</f>
        <v>350</v>
      </c>
      <c r="D336" s="6" t="e">
        <f>-PPMT('Data Input'!$C$8/12,$B$4-B337,$B$4,$F$4)</f>
        <v>#NUM!</v>
      </c>
      <c r="E336" s="6" t="e">
        <f>-IPMT('Data Input'!$C$8/12,$B$4-B337,$B$4,$F$4)</f>
        <v>#NUM!</v>
      </c>
      <c r="F336" s="8" t="e">
        <f t="shared" si="17"/>
        <v>#NUM!</v>
      </c>
    </row>
    <row r="337" spans="1:6" x14ac:dyDescent="0.2">
      <c r="A337" s="1">
        <f t="shared" si="15"/>
        <v>333</v>
      </c>
      <c r="B337" s="1">
        <f t="shared" si="16"/>
        <v>-194</v>
      </c>
      <c r="C337" s="5">
        <f>'Data Input'!$C$10</f>
        <v>350</v>
      </c>
      <c r="D337" s="6" t="e">
        <f>-PPMT('Data Input'!$C$8/12,$B$4-B338,$B$4,$F$4)</f>
        <v>#NUM!</v>
      </c>
      <c r="E337" s="6" t="e">
        <f>-IPMT('Data Input'!$C$8/12,$B$4-B338,$B$4,$F$4)</f>
        <v>#NUM!</v>
      </c>
      <c r="F337" s="8" t="e">
        <f t="shared" si="17"/>
        <v>#NUM!</v>
      </c>
    </row>
    <row r="338" spans="1:6" x14ac:dyDescent="0.2">
      <c r="A338" s="1">
        <f t="shared" si="15"/>
        <v>334</v>
      </c>
      <c r="B338" s="1">
        <f t="shared" si="16"/>
        <v>-195</v>
      </c>
      <c r="C338" s="5">
        <f>'Data Input'!$C$10</f>
        <v>350</v>
      </c>
      <c r="D338" s="6" t="e">
        <f>-PPMT('Data Input'!$C$8/12,$B$4-B339,$B$4,$F$4)</f>
        <v>#NUM!</v>
      </c>
      <c r="E338" s="6" t="e">
        <f>-IPMT('Data Input'!$C$8/12,$B$4-B339,$B$4,$F$4)</f>
        <v>#NUM!</v>
      </c>
      <c r="F338" s="8" t="e">
        <f t="shared" si="17"/>
        <v>#NUM!</v>
      </c>
    </row>
    <row r="339" spans="1:6" x14ac:dyDescent="0.2">
      <c r="A339" s="1">
        <f t="shared" si="15"/>
        <v>335</v>
      </c>
      <c r="B339" s="1">
        <f t="shared" si="16"/>
        <v>-196</v>
      </c>
      <c r="C339" s="5">
        <f>'Data Input'!$C$10</f>
        <v>350</v>
      </c>
      <c r="D339" s="6" t="e">
        <f>-PPMT('Data Input'!$C$8/12,$B$4-B340,$B$4,$F$4)</f>
        <v>#NUM!</v>
      </c>
      <c r="E339" s="6" t="e">
        <f>-IPMT('Data Input'!$C$8/12,$B$4-B340,$B$4,$F$4)</f>
        <v>#NUM!</v>
      </c>
      <c r="F339" s="8" t="e">
        <f t="shared" si="17"/>
        <v>#NUM!</v>
      </c>
    </row>
    <row r="340" spans="1:6" x14ac:dyDescent="0.2">
      <c r="A340" s="2">
        <f t="shared" si="15"/>
        <v>336</v>
      </c>
      <c r="B340" s="3">
        <f t="shared" si="16"/>
        <v>-197</v>
      </c>
      <c r="C340" s="5">
        <f>'Data Input'!$C$10</f>
        <v>350</v>
      </c>
      <c r="D340" s="6" t="e">
        <f>-PPMT('Data Input'!$C$8/12,$B$4-B341,$B$4,$F$4)</f>
        <v>#NUM!</v>
      </c>
      <c r="E340" s="6" t="e">
        <f>-IPMT('Data Input'!$C$8/12,$B$4-B341,$B$4,$F$4)</f>
        <v>#NUM!</v>
      </c>
      <c r="F340" s="9" t="e">
        <f t="shared" si="17"/>
        <v>#NUM!</v>
      </c>
    </row>
    <row r="341" spans="1:6" x14ac:dyDescent="0.2">
      <c r="A341" s="1">
        <f t="shared" si="15"/>
        <v>337</v>
      </c>
      <c r="B341" s="1">
        <f t="shared" si="16"/>
        <v>-198</v>
      </c>
      <c r="C341" s="5">
        <f>'Data Input'!$C$10</f>
        <v>350</v>
      </c>
      <c r="D341" s="6" t="e">
        <f>-PPMT('Data Input'!$C$8/12,$B$4-B342,$B$4,$F$4)</f>
        <v>#NUM!</v>
      </c>
      <c r="E341" s="6" t="e">
        <f>-IPMT('Data Input'!$C$8/12,$B$4-B342,$B$4,$F$4)</f>
        <v>#NUM!</v>
      </c>
      <c r="F341" s="8" t="e">
        <f t="shared" si="17"/>
        <v>#NUM!</v>
      </c>
    </row>
    <row r="342" spans="1:6" x14ac:dyDescent="0.2">
      <c r="A342" s="1">
        <f t="shared" si="15"/>
        <v>338</v>
      </c>
      <c r="B342" s="1">
        <f t="shared" si="16"/>
        <v>-199</v>
      </c>
      <c r="C342" s="5">
        <f>'Data Input'!$C$10</f>
        <v>350</v>
      </c>
      <c r="D342" s="6" t="e">
        <f>-PPMT('Data Input'!$C$8/12,$B$4-B343,$B$4,$F$4)</f>
        <v>#NUM!</v>
      </c>
      <c r="E342" s="6" t="e">
        <f>-IPMT('Data Input'!$C$8/12,$B$4-B343,$B$4,$F$4)</f>
        <v>#NUM!</v>
      </c>
      <c r="F342" s="8" t="e">
        <f t="shared" si="17"/>
        <v>#NUM!</v>
      </c>
    </row>
    <row r="343" spans="1:6" x14ac:dyDescent="0.2">
      <c r="A343" s="1">
        <f t="shared" si="15"/>
        <v>339</v>
      </c>
      <c r="B343" s="1">
        <f t="shared" si="16"/>
        <v>-200</v>
      </c>
      <c r="C343" s="5">
        <f>'Data Input'!$C$10</f>
        <v>350</v>
      </c>
      <c r="D343" s="6" t="e">
        <f>-PPMT('Data Input'!$C$8/12,$B$4-B344,$B$4,$F$4)</f>
        <v>#NUM!</v>
      </c>
      <c r="E343" s="6" t="e">
        <f>-IPMT('Data Input'!$C$8/12,$B$4-B344,$B$4,$F$4)</f>
        <v>#NUM!</v>
      </c>
      <c r="F343" s="8" t="e">
        <f t="shared" si="17"/>
        <v>#NUM!</v>
      </c>
    </row>
    <row r="344" spans="1:6" x14ac:dyDescent="0.2">
      <c r="A344" s="1">
        <f t="shared" si="15"/>
        <v>340</v>
      </c>
      <c r="B344" s="1">
        <f t="shared" si="16"/>
        <v>-201</v>
      </c>
      <c r="C344" s="5">
        <f>'Data Input'!$C$10</f>
        <v>350</v>
      </c>
      <c r="D344" s="6" t="e">
        <f>-PPMT('Data Input'!$C$8/12,$B$4-B345,$B$4,$F$4)</f>
        <v>#NUM!</v>
      </c>
      <c r="E344" s="6" t="e">
        <f>-IPMT('Data Input'!$C$8/12,$B$4-B345,$B$4,$F$4)</f>
        <v>#NUM!</v>
      </c>
      <c r="F344" s="8" t="e">
        <f t="shared" si="17"/>
        <v>#NUM!</v>
      </c>
    </row>
    <row r="345" spans="1:6" x14ac:dyDescent="0.2">
      <c r="A345" s="1">
        <f t="shared" si="15"/>
        <v>341</v>
      </c>
      <c r="B345" s="1">
        <f t="shared" si="16"/>
        <v>-202</v>
      </c>
      <c r="C345" s="5">
        <f>'Data Input'!$C$10</f>
        <v>350</v>
      </c>
      <c r="D345" s="6" t="e">
        <f>-PPMT('Data Input'!$C$8/12,$B$4-B346,$B$4,$F$4)</f>
        <v>#NUM!</v>
      </c>
      <c r="E345" s="6" t="e">
        <f>-IPMT('Data Input'!$C$8/12,$B$4-B346,$B$4,$F$4)</f>
        <v>#NUM!</v>
      </c>
      <c r="F345" s="8" t="e">
        <f t="shared" si="17"/>
        <v>#NUM!</v>
      </c>
    </row>
    <row r="346" spans="1:6" x14ac:dyDescent="0.2">
      <c r="A346" s="1">
        <f t="shared" si="15"/>
        <v>342</v>
      </c>
      <c r="B346" s="1">
        <f t="shared" si="16"/>
        <v>-203</v>
      </c>
      <c r="C346" s="5">
        <f>'Data Input'!$C$10</f>
        <v>350</v>
      </c>
      <c r="D346" s="6" t="e">
        <f>-PPMT('Data Input'!$C$8/12,$B$4-B347,$B$4,$F$4)</f>
        <v>#NUM!</v>
      </c>
      <c r="E346" s="6" t="e">
        <f>-IPMT('Data Input'!$C$8/12,$B$4-B347,$B$4,$F$4)</f>
        <v>#NUM!</v>
      </c>
      <c r="F346" s="8" t="e">
        <f t="shared" si="17"/>
        <v>#NUM!</v>
      </c>
    </row>
    <row r="347" spans="1:6" x14ac:dyDescent="0.2">
      <c r="A347" s="1">
        <f t="shared" si="15"/>
        <v>343</v>
      </c>
      <c r="B347" s="1">
        <f t="shared" si="16"/>
        <v>-204</v>
      </c>
      <c r="C347" s="5">
        <f>'Data Input'!$C$10</f>
        <v>350</v>
      </c>
      <c r="D347" s="6" t="e">
        <f>-PPMT('Data Input'!$C$8/12,$B$4-B348,$B$4,$F$4)</f>
        <v>#NUM!</v>
      </c>
      <c r="E347" s="6" t="e">
        <f>-IPMT('Data Input'!$C$8/12,$B$4-B348,$B$4,$F$4)</f>
        <v>#NUM!</v>
      </c>
      <c r="F347" s="8" t="e">
        <f t="shared" si="17"/>
        <v>#NUM!</v>
      </c>
    </row>
    <row r="348" spans="1:6" x14ac:dyDescent="0.2">
      <c r="A348" s="1">
        <f t="shared" si="15"/>
        <v>344</v>
      </c>
      <c r="B348" s="1">
        <f t="shared" si="16"/>
        <v>-205</v>
      </c>
      <c r="C348" s="5">
        <f>'Data Input'!$C$10</f>
        <v>350</v>
      </c>
      <c r="D348" s="6" t="e">
        <f>-PPMT('Data Input'!$C$8/12,$B$4-B349,$B$4,$F$4)</f>
        <v>#NUM!</v>
      </c>
      <c r="E348" s="6" t="e">
        <f>-IPMT('Data Input'!$C$8/12,$B$4-B349,$B$4,$F$4)</f>
        <v>#NUM!</v>
      </c>
      <c r="F348" s="8" t="e">
        <f t="shared" si="17"/>
        <v>#NUM!</v>
      </c>
    </row>
    <row r="349" spans="1:6" x14ac:dyDescent="0.2">
      <c r="A349" s="1">
        <f t="shared" si="15"/>
        <v>345</v>
      </c>
      <c r="B349" s="1">
        <f t="shared" si="16"/>
        <v>-206</v>
      </c>
      <c r="C349" s="5">
        <f>'Data Input'!$C$10</f>
        <v>350</v>
      </c>
      <c r="D349" s="6" t="e">
        <f>-PPMT('Data Input'!$C$8/12,$B$4-B350,$B$4,$F$4)</f>
        <v>#NUM!</v>
      </c>
      <c r="E349" s="6" t="e">
        <f>-IPMT('Data Input'!$C$8/12,$B$4-B350,$B$4,$F$4)</f>
        <v>#NUM!</v>
      </c>
      <c r="F349" s="8" t="e">
        <f t="shared" si="17"/>
        <v>#NUM!</v>
      </c>
    </row>
    <row r="350" spans="1:6" x14ac:dyDescent="0.2">
      <c r="A350" s="1">
        <f t="shared" si="15"/>
        <v>346</v>
      </c>
      <c r="B350" s="1">
        <f t="shared" si="16"/>
        <v>-207</v>
      </c>
      <c r="C350" s="5">
        <f>'Data Input'!$C$10</f>
        <v>350</v>
      </c>
      <c r="D350" s="6" t="e">
        <f>-PPMT('Data Input'!$C$8/12,$B$4-B351,$B$4,$F$4)</f>
        <v>#NUM!</v>
      </c>
      <c r="E350" s="6" t="e">
        <f>-IPMT('Data Input'!$C$8/12,$B$4-B351,$B$4,$F$4)</f>
        <v>#NUM!</v>
      </c>
      <c r="F350" s="8" t="e">
        <f t="shared" si="17"/>
        <v>#NUM!</v>
      </c>
    </row>
    <row r="351" spans="1:6" x14ac:dyDescent="0.2">
      <c r="A351" s="1">
        <f t="shared" si="15"/>
        <v>347</v>
      </c>
      <c r="B351" s="1">
        <f t="shared" si="16"/>
        <v>-208</v>
      </c>
      <c r="C351" s="5">
        <f>'Data Input'!$C$10</f>
        <v>350</v>
      </c>
      <c r="D351" s="6" t="e">
        <f>-PPMT('Data Input'!$C$8/12,$B$4-B352,$B$4,$F$4)</f>
        <v>#NUM!</v>
      </c>
      <c r="E351" s="6" t="e">
        <f>-IPMT('Data Input'!$C$8/12,$B$4-B352,$B$4,$F$4)</f>
        <v>#NUM!</v>
      </c>
      <c r="F351" s="8" t="e">
        <f t="shared" si="17"/>
        <v>#NUM!</v>
      </c>
    </row>
    <row r="352" spans="1:6" x14ac:dyDescent="0.2">
      <c r="A352" s="2">
        <f t="shared" si="15"/>
        <v>348</v>
      </c>
      <c r="B352" s="3">
        <f t="shared" si="16"/>
        <v>-209</v>
      </c>
      <c r="C352" s="5">
        <f>'Data Input'!$C$10</f>
        <v>350</v>
      </c>
      <c r="D352" s="6" t="e">
        <f>-PPMT('Data Input'!$C$8/12,$B$4-B353,$B$4,$F$4)</f>
        <v>#NUM!</v>
      </c>
      <c r="E352" s="6" t="e">
        <f>-IPMT('Data Input'!$C$8/12,$B$4-B353,$B$4,$F$4)</f>
        <v>#NUM!</v>
      </c>
      <c r="F352" s="9" t="e">
        <f t="shared" si="17"/>
        <v>#NUM!</v>
      </c>
    </row>
    <row r="353" spans="1:6" x14ac:dyDescent="0.2">
      <c r="A353" s="1">
        <f t="shared" si="15"/>
        <v>349</v>
      </c>
      <c r="B353" s="1">
        <f t="shared" si="16"/>
        <v>-210</v>
      </c>
      <c r="C353" s="5">
        <f>'Data Input'!$C$10</f>
        <v>350</v>
      </c>
      <c r="D353" s="6" t="e">
        <f>-PPMT('Data Input'!$C$8/12,$B$4-B354,$B$4,$F$4)</f>
        <v>#NUM!</v>
      </c>
      <c r="E353" s="6" t="e">
        <f>-IPMT('Data Input'!$C$8/12,$B$4-B354,$B$4,$F$4)</f>
        <v>#NUM!</v>
      </c>
      <c r="F353" s="8" t="e">
        <f t="shared" si="17"/>
        <v>#NUM!</v>
      </c>
    </row>
    <row r="354" spans="1:6" x14ac:dyDescent="0.2">
      <c r="A354" s="1">
        <f t="shared" si="15"/>
        <v>350</v>
      </c>
      <c r="B354" s="1">
        <f t="shared" si="16"/>
        <v>-211</v>
      </c>
      <c r="C354" s="5">
        <f>'Data Input'!$C$10</f>
        <v>350</v>
      </c>
      <c r="D354" s="6" t="e">
        <f>-PPMT('Data Input'!$C$8/12,$B$4-B355,$B$4,$F$4)</f>
        <v>#NUM!</v>
      </c>
      <c r="E354" s="6" t="e">
        <f>-IPMT('Data Input'!$C$8/12,$B$4-B355,$B$4,$F$4)</f>
        <v>#NUM!</v>
      </c>
      <c r="F354" s="8" t="e">
        <f t="shared" si="17"/>
        <v>#NUM!</v>
      </c>
    </row>
    <row r="355" spans="1:6" x14ac:dyDescent="0.2">
      <c r="A355" s="1">
        <f t="shared" si="15"/>
        <v>351</v>
      </c>
      <c r="B355" s="1">
        <f t="shared" si="16"/>
        <v>-212</v>
      </c>
      <c r="C355" s="5">
        <f>'Data Input'!$C$10</f>
        <v>350</v>
      </c>
      <c r="D355" s="6" t="e">
        <f>-PPMT('Data Input'!$C$8/12,$B$4-B356,$B$4,$F$4)</f>
        <v>#NUM!</v>
      </c>
      <c r="E355" s="6" t="e">
        <f>-IPMT('Data Input'!$C$8/12,$B$4-B356,$B$4,$F$4)</f>
        <v>#NUM!</v>
      </c>
      <c r="F355" s="8" t="e">
        <f t="shared" si="17"/>
        <v>#NUM!</v>
      </c>
    </row>
    <row r="356" spans="1:6" x14ac:dyDescent="0.2">
      <c r="A356" s="1">
        <f t="shared" si="15"/>
        <v>352</v>
      </c>
      <c r="B356" s="1">
        <f t="shared" si="16"/>
        <v>-213</v>
      </c>
      <c r="C356" s="5">
        <f>'Data Input'!$C$10</f>
        <v>350</v>
      </c>
      <c r="D356" s="6" t="e">
        <f>-PPMT('Data Input'!$C$8/12,$B$4-B357,$B$4,$F$4)</f>
        <v>#NUM!</v>
      </c>
      <c r="E356" s="6" t="e">
        <f>-IPMT('Data Input'!$C$8/12,$B$4-B357,$B$4,$F$4)</f>
        <v>#NUM!</v>
      </c>
      <c r="F356" s="8" t="e">
        <f t="shared" si="17"/>
        <v>#NUM!</v>
      </c>
    </row>
    <row r="357" spans="1:6" x14ac:dyDescent="0.2">
      <c r="A357" s="1">
        <f t="shared" si="15"/>
        <v>353</v>
      </c>
      <c r="B357" s="1">
        <f t="shared" si="16"/>
        <v>-214</v>
      </c>
      <c r="C357" s="5">
        <f>'Data Input'!$C$10</f>
        <v>350</v>
      </c>
      <c r="D357" s="6" t="e">
        <f>-PPMT('Data Input'!$C$8/12,$B$4-B358,$B$4,$F$4)</f>
        <v>#NUM!</v>
      </c>
      <c r="E357" s="6" t="e">
        <f>-IPMT('Data Input'!$C$8/12,$B$4-B358,$B$4,$F$4)</f>
        <v>#NUM!</v>
      </c>
      <c r="F357" s="8" t="e">
        <f t="shared" si="17"/>
        <v>#NUM!</v>
      </c>
    </row>
    <row r="358" spans="1:6" x14ac:dyDescent="0.2">
      <c r="A358" s="1">
        <f t="shared" si="15"/>
        <v>354</v>
      </c>
      <c r="B358" s="1">
        <f t="shared" si="16"/>
        <v>-215</v>
      </c>
      <c r="C358" s="5">
        <f>'Data Input'!$C$10</f>
        <v>350</v>
      </c>
      <c r="D358" s="6" t="e">
        <f>-PPMT('Data Input'!$C$8/12,$B$4-B359,$B$4,$F$4)</f>
        <v>#NUM!</v>
      </c>
      <c r="E358" s="6" t="e">
        <f>-IPMT('Data Input'!$C$8/12,$B$4-B359,$B$4,$F$4)</f>
        <v>#NUM!</v>
      </c>
      <c r="F358" s="8" t="e">
        <f t="shared" si="17"/>
        <v>#NUM!</v>
      </c>
    </row>
    <row r="359" spans="1:6" x14ac:dyDescent="0.2">
      <c r="A359" s="1">
        <f t="shared" si="15"/>
        <v>355</v>
      </c>
      <c r="B359" s="1">
        <f t="shared" si="16"/>
        <v>-216</v>
      </c>
      <c r="C359" s="5">
        <f>'Data Input'!$C$10</f>
        <v>350</v>
      </c>
      <c r="D359" s="6" t="e">
        <f>-PPMT('Data Input'!$C$8/12,$B$4-B360,$B$4,$F$4)</f>
        <v>#NUM!</v>
      </c>
      <c r="E359" s="6" t="e">
        <f>-IPMT('Data Input'!$C$8/12,$B$4-B360,$B$4,$F$4)</f>
        <v>#NUM!</v>
      </c>
      <c r="F359" s="8" t="e">
        <f t="shared" si="17"/>
        <v>#NUM!</v>
      </c>
    </row>
    <row r="360" spans="1:6" x14ac:dyDescent="0.2">
      <c r="A360" s="1">
        <f t="shared" si="15"/>
        <v>356</v>
      </c>
      <c r="B360" s="1">
        <f t="shared" si="16"/>
        <v>-217</v>
      </c>
      <c r="C360" s="5">
        <f>'Data Input'!$C$10</f>
        <v>350</v>
      </c>
      <c r="D360" s="6" t="e">
        <f>-PPMT('Data Input'!$C$8/12,$B$4-B361,$B$4,$F$4)</f>
        <v>#NUM!</v>
      </c>
      <c r="E360" s="6" t="e">
        <f>-IPMT('Data Input'!$C$8/12,$B$4-B361,$B$4,$F$4)</f>
        <v>#NUM!</v>
      </c>
      <c r="F360" s="8" t="e">
        <f t="shared" si="17"/>
        <v>#NUM!</v>
      </c>
    </row>
    <row r="361" spans="1:6" x14ac:dyDescent="0.2">
      <c r="A361" s="1">
        <f t="shared" si="15"/>
        <v>357</v>
      </c>
      <c r="B361" s="1">
        <f t="shared" si="16"/>
        <v>-218</v>
      </c>
      <c r="C361" s="5">
        <f>'Data Input'!$C$10</f>
        <v>350</v>
      </c>
      <c r="D361" s="6" t="e">
        <f>-PPMT('Data Input'!$C$8/12,$B$4-B362,$B$4,$F$4)</f>
        <v>#NUM!</v>
      </c>
      <c r="E361" s="6" t="e">
        <f>-IPMT('Data Input'!$C$8/12,$B$4-B362,$B$4,$F$4)</f>
        <v>#NUM!</v>
      </c>
      <c r="F361" s="8" t="e">
        <f t="shared" si="17"/>
        <v>#NUM!</v>
      </c>
    </row>
    <row r="362" spans="1:6" x14ac:dyDescent="0.2">
      <c r="A362" s="1">
        <f t="shared" si="15"/>
        <v>358</v>
      </c>
      <c r="B362" s="1">
        <f t="shared" si="16"/>
        <v>-219</v>
      </c>
      <c r="C362" s="5">
        <f>'Data Input'!$C$10</f>
        <v>350</v>
      </c>
      <c r="D362" s="6" t="e">
        <f>-PPMT('Data Input'!$C$8/12,$B$4-B363,$B$4,$F$4)</f>
        <v>#NUM!</v>
      </c>
      <c r="E362" s="6" t="e">
        <f>-IPMT('Data Input'!$C$8/12,$B$4-B363,$B$4,$F$4)</f>
        <v>#NUM!</v>
      </c>
      <c r="F362" s="8" t="e">
        <f t="shared" si="17"/>
        <v>#NUM!</v>
      </c>
    </row>
    <row r="363" spans="1:6" x14ac:dyDescent="0.2">
      <c r="A363" s="1">
        <f t="shared" si="15"/>
        <v>359</v>
      </c>
      <c r="B363" s="1">
        <f t="shared" si="16"/>
        <v>-220</v>
      </c>
      <c r="C363" s="5">
        <f>'Data Input'!$C$10</f>
        <v>350</v>
      </c>
      <c r="D363" s="6" t="e">
        <f>-PPMT('Data Input'!$C$8/12,$B$4-B364,$B$4,$F$4)</f>
        <v>#NUM!</v>
      </c>
      <c r="E363" s="6" t="e">
        <f>-IPMT('Data Input'!$C$8/12,$B$4-B364,$B$4,$F$4)</f>
        <v>#NUM!</v>
      </c>
      <c r="F363" s="8" t="e">
        <f t="shared" si="17"/>
        <v>#NUM!</v>
      </c>
    </row>
    <row r="364" spans="1:6" x14ac:dyDescent="0.2">
      <c r="A364" s="2">
        <f t="shared" si="15"/>
        <v>360</v>
      </c>
      <c r="B364" s="3">
        <f t="shared" si="16"/>
        <v>-221</v>
      </c>
      <c r="C364" s="5">
        <f>'Data Input'!$C$10</f>
        <v>350</v>
      </c>
      <c r="D364" s="6">
        <f>-PPMT('Data Input'!$C$8/12,$B$4-B365,$B$4,$F$4)</f>
        <v>347.87649920784946</v>
      </c>
      <c r="E364" s="6">
        <f>-IPMT('Data Input'!$C$8/12,$B$4-B365,$B$4,$F$4)</f>
        <v>2.6090737440588714</v>
      </c>
      <c r="F364" s="9" t="e">
        <f t="shared" si="17"/>
        <v>#NUM!</v>
      </c>
    </row>
    <row r="366" spans="1:6" x14ac:dyDescent="0.2">
      <c r="D366" s="12"/>
    </row>
  </sheetData>
  <mergeCells count="1">
    <mergeCell ref="A1:F1"/>
  </mergeCells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4"/>
  <sheetViews>
    <sheetView zoomScale="110" workbookViewId="0">
      <selection activeCell="F362" sqref="F362"/>
    </sheetView>
  </sheetViews>
  <sheetFormatPr defaultColWidth="9.140625" defaultRowHeight="12.75" x14ac:dyDescent="0.2"/>
  <cols>
    <col min="3" max="3" width="11.85546875" style="1" customWidth="1"/>
    <col min="4" max="4" width="10.140625" customWidth="1"/>
    <col min="5" max="5" width="9.7109375" customWidth="1"/>
    <col min="6" max="6" width="16.42578125" customWidth="1"/>
  </cols>
  <sheetData>
    <row r="1" spans="1:6" x14ac:dyDescent="0.2">
      <c r="A1" s="179" t="s">
        <v>54</v>
      </c>
      <c r="B1" s="179"/>
      <c r="C1" s="179"/>
      <c r="D1" s="179"/>
      <c r="E1" s="179"/>
      <c r="F1" s="179"/>
    </row>
    <row r="3" spans="1:6" x14ac:dyDescent="0.2">
      <c r="A3" s="2" t="s">
        <v>47</v>
      </c>
      <c r="B3" s="3" t="s">
        <v>48</v>
      </c>
      <c r="C3" s="3" t="s">
        <v>49</v>
      </c>
      <c r="D3" s="3" t="s">
        <v>50</v>
      </c>
      <c r="E3" s="3" t="s">
        <v>51</v>
      </c>
      <c r="F3" s="4" t="s">
        <v>59</v>
      </c>
    </row>
    <row r="4" spans="1:6" x14ac:dyDescent="0.2">
      <c r="A4" t="s">
        <v>52</v>
      </c>
      <c r="B4" s="1">
        <f>'360 IRA Input'!C12</f>
        <v>139</v>
      </c>
      <c r="C4" s="5">
        <f>'Data Input'!$C$10</f>
        <v>350</v>
      </c>
      <c r="D4" s="6">
        <f>-PPMT('Data Input'!$C$8/12,$B$4-B5,$B$4,$F$4)</f>
        <v>103.9280905612123</v>
      </c>
      <c r="E4" s="6">
        <f>-IPMT('Data Input'!$C$8/12,$B$4-B5,$B$4,$F$4)</f>
        <v>189.69862499999999</v>
      </c>
      <c r="F4" s="7">
        <f>'360 IRA Input'!C11</f>
        <v>25293.15</v>
      </c>
    </row>
    <row r="5" spans="1:6" x14ac:dyDescent="0.2">
      <c r="A5" s="1">
        <f t="shared" ref="A5:A68" si="0">$B$4-B5</f>
        <v>1</v>
      </c>
      <c r="B5" s="1">
        <f t="shared" ref="B5:B68" si="1">B4-1</f>
        <v>138</v>
      </c>
      <c r="C5" s="5">
        <f>'Data Input'!$C$10</f>
        <v>350</v>
      </c>
      <c r="D5" s="6">
        <f>-PPMT('Data Input'!$C$8/12,$B$4-B6,$B$4,$F$4)</f>
        <v>104.70755124042137</v>
      </c>
      <c r="E5" s="6">
        <f>-IPMT('Data Input'!$C$8/12,$B$4-B6,$B$4,$F$4)</f>
        <v>188.91916432079094</v>
      </c>
      <c r="F5" s="8">
        <f t="shared" ref="F5:F68" si="2">F4-D4</f>
        <v>25189.221909438787</v>
      </c>
    </row>
    <row r="6" spans="1:6" x14ac:dyDescent="0.2">
      <c r="A6" s="1">
        <f t="shared" si="0"/>
        <v>2</v>
      </c>
      <c r="B6" s="1">
        <f t="shared" si="1"/>
        <v>137</v>
      </c>
      <c r="C6" s="5">
        <f>'Data Input'!$C$10</f>
        <v>350</v>
      </c>
      <c r="D6" s="6">
        <f>-PPMT('Data Input'!$C$8/12,$B$4-B7,$B$4,$F$4)</f>
        <v>105.49285787472454</v>
      </c>
      <c r="E6" s="6">
        <f>-IPMT('Data Input'!$C$8/12,$B$4-B7,$B$4,$F$4)</f>
        <v>188.13385768648774</v>
      </c>
      <c r="F6" s="8">
        <f t="shared" si="2"/>
        <v>25084.514358198365</v>
      </c>
    </row>
    <row r="7" spans="1:6" x14ac:dyDescent="0.2">
      <c r="A7" s="1">
        <f t="shared" si="0"/>
        <v>3</v>
      </c>
      <c r="B7" s="1">
        <f t="shared" si="1"/>
        <v>136</v>
      </c>
      <c r="C7" s="5">
        <f>'Data Input'!$C$10</f>
        <v>350</v>
      </c>
      <c r="D7" s="6">
        <f>-PPMT('Data Input'!$C$8/12,$B$4-B8,$B$4,$F$4)</f>
        <v>106.28405430878497</v>
      </c>
      <c r="E7" s="6">
        <f>-IPMT('Data Input'!$C$8/12,$B$4-B8,$B$4,$F$4)</f>
        <v>187.34266125242729</v>
      </c>
      <c r="F7" s="8">
        <f t="shared" si="2"/>
        <v>24979.021500323641</v>
      </c>
    </row>
    <row r="8" spans="1:6" x14ac:dyDescent="0.2">
      <c r="A8" s="1">
        <f t="shared" si="0"/>
        <v>4</v>
      </c>
      <c r="B8" s="1">
        <f t="shared" si="1"/>
        <v>135</v>
      </c>
      <c r="C8" s="5">
        <f>'Data Input'!$C$10</f>
        <v>350</v>
      </c>
      <c r="D8" s="6">
        <f>-PPMT('Data Input'!$C$8/12,$B$4-B9,$B$4,$F$4)</f>
        <v>107.08118471610085</v>
      </c>
      <c r="E8" s="6">
        <f>-IPMT('Data Input'!$C$8/12,$B$4-B9,$B$4,$F$4)</f>
        <v>186.54553084511147</v>
      </c>
      <c r="F8" s="8">
        <f t="shared" si="2"/>
        <v>24872.737446014857</v>
      </c>
    </row>
    <row r="9" spans="1:6" x14ac:dyDescent="0.2">
      <c r="A9" s="1">
        <f t="shared" si="0"/>
        <v>5</v>
      </c>
      <c r="B9" s="1">
        <f t="shared" si="1"/>
        <v>134</v>
      </c>
      <c r="C9" s="5">
        <f>'Data Input'!$C$10</f>
        <v>350</v>
      </c>
      <c r="D9" s="6">
        <f>-PPMT('Data Input'!$C$8/12,$B$4-B10,$B$4,$F$4)</f>
        <v>107.88429360147161</v>
      </c>
      <c r="E9" s="6">
        <f>-IPMT('Data Input'!$C$8/12,$B$4-B10,$B$4,$F$4)</f>
        <v>185.74242195974071</v>
      </c>
      <c r="F9" s="8">
        <f t="shared" si="2"/>
        <v>24765.656261298755</v>
      </c>
    </row>
    <row r="10" spans="1:6" x14ac:dyDescent="0.2">
      <c r="A10" s="1">
        <f t="shared" si="0"/>
        <v>6</v>
      </c>
      <c r="B10" s="1">
        <f t="shared" si="1"/>
        <v>133</v>
      </c>
      <c r="C10" s="5">
        <f>'Data Input'!$C$10</f>
        <v>350</v>
      </c>
      <c r="D10" s="6">
        <f>-PPMT('Data Input'!$C$8/12,$B$4-B11,$B$4,$F$4)</f>
        <v>108.69342580348264</v>
      </c>
      <c r="E10" s="6">
        <f>-IPMT('Data Input'!$C$8/12,$B$4-B11,$B$4,$F$4)</f>
        <v>184.93328975772965</v>
      </c>
      <c r="F10" s="8">
        <f t="shared" si="2"/>
        <v>24657.771967697285</v>
      </c>
    </row>
    <row r="11" spans="1:6" x14ac:dyDescent="0.2">
      <c r="A11" s="1">
        <f t="shared" si="0"/>
        <v>7</v>
      </c>
      <c r="B11" s="1">
        <f t="shared" si="1"/>
        <v>132</v>
      </c>
      <c r="C11" s="5">
        <f>'Data Input'!$C$10</f>
        <v>350</v>
      </c>
      <c r="D11" s="6">
        <f>-PPMT('Data Input'!$C$8/12,$B$4-B12,$B$4,$F$4)</f>
        <v>109.50862649700878</v>
      </c>
      <c r="E11" s="6">
        <f>-IPMT('Data Input'!$C$8/12,$B$4-B12,$B$4,$F$4)</f>
        <v>184.11808906420353</v>
      </c>
      <c r="F11" s="8">
        <f t="shared" si="2"/>
        <v>24549.078541893803</v>
      </c>
    </row>
    <row r="12" spans="1:6" x14ac:dyDescent="0.2">
      <c r="A12" s="1">
        <f t="shared" si="0"/>
        <v>8</v>
      </c>
      <c r="B12" s="1">
        <f t="shared" si="1"/>
        <v>131</v>
      </c>
      <c r="C12" s="5">
        <f>'Data Input'!$C$10</f>
        <v>350</v>
      </c>
      <c r="D12" s="6">
        <f>-PPMT('Data Input'!$C$8/12,$B$4-B13,$B$4,$F$4)</f>
        <v>110.32994119573632</v>
      </c>
      <c r="E12" s="6">
        <f>-IPMT('Data Input'!$C$8/12,$B$4-B13,$B$4,$F$4)</f>
        <v>183.29677436547595</v>
      </c>
      <c r="F12" s="8">
        <f t="shared" si="2"/>
        <v>24439.569915396794</v>
      </c>
    </row>
    <row r="13" spans="1:6" x14ac:dyDescent="0.2">
      <c r="A13" s="1">
        <f t="shared" si="0"/>
        <v>9</v>
      </c>
      <c r="B13" s="1">
        <f t="shared" si="1"/>
        <v>130</v>
      </c>
      <c r="C13" s="5">
        <f>'Data Input'!$C$10</f>
        <v>350</v>
      </c>
      <c r="D13" s="6">
        <f>-PPMT('Data Input'!$C$8/12,$B$4-B14,$B$4,$F$4)</f>
        <v>111.15741575470436</v>
      </c>
      <c r="E13" s="6">
        <f>-IPMT('Data Input'!$C$8/12,$B$4-B14,$B$4,$F$4)</f>
        <v>182.46929980650791</v>
      </c>
      <c r="F13" s="8">
        <f t="shared" si="2"/>
        <v>24329.239974201057</v>
      </c>
    </row>
    <row r="14" spans="1:6" x14ac:dyDescent="0.2">
      <c r="A14" s="1">
        <f t="shared" si="0"/>
        <v>10</v>
      </c>
      <c r="B14" s="1">
        <f t="shared" si="1"/>
        <v>129</v>
      </c>
      <c r="C14" s="5">
        <f>'Data Input'!$C$10</f>
        <v>350</v>
      </c>
      <c r="D14" s="6">
        <f>-PPMT('Data Input'!$C$8/12,$B$4-B15,$B$4,$F$4)</f>
        <v>111.99109637286465</v>
      </c>
      <c r="E14" s="6">
        <f>-IPMT('Data Input'!$C$8/12,$B$4-B15,$B$4,$F$4)</f>
        <v>181.63561918834768</v>
      </c>
      <c r="F14" s="8">
        <f t="shared" si="2"/>
        <v>24218.082558446353</v>
      </c>
    </row>
    <row r="15" spans="1:6" x14ac:dyDescent="0.2">
      <c r="A15" s="1">
        <f t="shared" si="0"/>
        <v>11</v>
      </c>
      <c r="B15" s="1">
        <f t="shared" si="1"/>
        <v>128</v>
      </c>
      <c r="C15" s="5">
        <f>'Data Input'!$C$10</f>
        <v>350</v>
      </c>
      <c r="D15" s="6">
        <f>-PPMT('Data Input'!$C$8/12,$B$4-B16,$B$4,$F$4)</f>
        <v>112.83102959566112</v>
      </c>
      <c r="E15" s="6">
        <f>-IPMT('Data Input'!$C$8/12,$B$4-B16,$B$4,$F$4)</f>
        <v>180.79568596555114</v>
      </c>
      <c r="F15" s="8">
        <f t="shared" si="2"/>
        <v>24106.091462073487</v>
      </c>
    </row>
    <row r="16" spans="1:6" x14ac:dyDescent="0.2">
      <c r="A16" s="2">
        <f t="shared" si="0"/>
        <v>12</v>
      </c>
      <c r="B16" s="3">
        <f t="shared" si="1"/>
        <v>127</v>
      </c>
      <c r="C16" s="5">
        <f>'Data Input'!$C$10</f>
        <v>350</v>
      </c>
      <c r="D16" s="6">
        <f>-PPMT('Data Input'!$C$8/12,$B$4-B17,$B$4,$F$4)</f>
        <v>113.67726231762857</v>
      </c>
      <c r="E16" s="6">
        <f>-IPMT('Data Input'!$C$8/12,$B$4-B17,$B$4,$F$4)</f>
        <v>179.94945324358375</v>
      </c>
      <c r="F16" s="9">
        <f t="shared" si="2"/>
        <v>23993.260432477826</v>
      </c>
    </row>
    <row r="17" spans="1:6" x14ac:dyDescent="0.2">
      <c r="A17" s="1">
        <f t="shared" si="0"/>
        <v>13</v>
      </c>
      <c r="B17" s="1">
        <f t="shared" si="1"/>
        <v>126</v>
      </c>
      <c r="C17" s="5">
        <f>'Data Input'!$C$10</f>
        <v>350</v>
      </c>
      <c r="D17" s="6">
        <f>-PPMT('Data Input'!$C$8/12,$B$4-B18,$B$4,$F$4)</f>
        <v>114.52984178501079</v>
      </c>
      <c r="E17" s="6">
        <f>-IPMT('Data Input'!$C$8/12,$B$4-B18,$B$4,$F$4)</f>
        <v>179.09687377620151</v>
      </c>
      <c r="F17" s="8">
        <f t="shared" si="2"/>
        <v>23879.583170160196</v>
      </c>
    </row>
    <row r="18" spans="1:6" x14ac:dyDescent="0.2">
      <c r="A18" s="1">
        <f t="shared" si="0"/>
        <v>14</v>
      </c>
      <c r="B18" s="1">
        <f t="shared" si="1"/>
        <v>125</v>
      </c>
      <c r="C18" s="5">
        <f>'Data Input'!$C$10</f>
        <v>350</v>
      </c>
      <c r="D18" s="6">
        <f>-PPMT('Data Input'!$C$8/12,$B$4-B19,$B$4,$F$4)</f>
        <v>115.38881559839838</v>
      </c>
      <c r="E18" s="6">
        <f>-IPMT('Data Input'!$C$8/12,$B$4-B19,$B$4,$F$4)</f>
        <v>178.23789996281391</v>
      </c>
      <c r="F18" s="8">
        <f t="shared" si="2"/>
        <v>23765.053328375187</v>
      </c>
    </row>
    <row r="19" spans="1:6" x14ac:dyDescent="0.2">
      <c r="A19" s="1">
        <f t="shared" si="0"/>
        <v>15</v>
      </c>
      <c r="B19" s="1">
        <f t="shared" si="1"/>
        <v>124</v>
      </c>
      <c r="C19" s="5">
        <f>'Data Input'!$C$10</f>
        <v>350</v>
      </c>
      <c r="D19" s="6">
        <f>-PPMT('Data Input'!$C$8/12,$B$4-B20,$B$4,$F$4)</f>
        <v>116.25423171538637</v>
      </c>
      <c r="E19" s="6">
        <f>-IPMT('Data Input'!$C$8/12,$B$4-B20,$B$4,$F$4)</f>
        <v>177.37248384582594</v>
      </c>
      <c r="F19" s="8">
        <f t="shared" si="2"/>
        <v>23649.664512776788</v>
      </c>
    </row>
    <row r="20" spans="1:6" x14ac:dyDescent="0.2">
      <c r="A20" s="1">
        <f t="shared" si="0"/>
        <v>16</v>
      </c>
      <c r="B20" s="1">
        <f t="shared" si="1"/>
        <v>123</v>
      </c>
      <c r="C20" s="5">
        <f>'Data Input'!$C$10</f>
        <v>350</v>
      </c>
      <c r="D20" s="6">
        <f>-PPMT('Data Input'!$C$8/12,$B$4-B21,$B$4,$F$4)</f>
        <v>117.12613845325176</v>
      </c>
      <c r="E20" s="6">
        <f>-IPMT('Data Input'!$C$8/12,$B$4-B21,$B$4,$F$4)</f>
        <v>176.50057710796057</v>
      </c>
      <c r="F20" s="8">
        <f t="shared" si="2"/>
        <v>23533.410281061402</v>
      </c>
    </row>
    <row r="21" spans="1:6" x14ac:dyDescent="0.2">
      <c r="A21" s="1">
        <f t="shared" si="0"/>
        <v>17</v>
      </c>
      <c r="B21" s="1">
        <f t="shared" si="1"/>
        <v>122</v>
      </c>
      <c r="C21" s="5">
        <f>'Data Input'!$C$10</f>
        <v>350</v>
      </c>
      <c r="D21" s="6">
        <f>-PPMT('Data Input'!$C$8/12,$B$4-B22,$B$4,$F$4)</f>
        <v>118.00458449165116</v>
      </c>
      <c r="E21" s="6">
        <f>-IPMT('Data Input'!$C$8/12,$B$4-B22,$B$4,$F$4)</f>
        <v>175.62213106956114</v>
      </c>
      <c r="F21" s="8">
        <f t="shared" si="2"/>
        <v>23416.28414260815</v>
      </c>
    </row>
    <row r="22" spans="1:6" x14ac:dyDescent="0.2">
      <c r="A22" s="1">
        <f t="shared" si="0"/>
        <v>18</v>
      </c>
      <c r="B22" s="1">
        <f t="shared" si="1"/>
        <v>121</v>
      </c>
      <c r="C22" s="5">
        <f>'Data Input'!$C$10</f>
        <v>350</v>
      </c>
      <c r="D22" s="6">
        <f>-PPMT('Data Input'!$C$8/12,$B$4-B23,$B$4,$F$4)</f>
        <v>118.88961887533854</v>
      </c>
      <c r="E22" s="6">
        <f>-IPMT('Data Input'!$C$8/12,$B$4-B23,$B$4,$F$4)</f>
        <v>174.73709668587378</v>
      </c>
      <c r="F22" s="8">
        <f t="shared" si="2"/>
        <v>23298.279558116501</v>
      </c>
    </row>
    <row r="23" spans="1:6" x14ac:dyDescent="0.2">
      <c r="A23" s="1">
        <f t="shared" si="0"/>
        <v>19</v>
      </c>
      <c r="B23" s="1">
        <f t="shared" si="1"/>
        <v>120</v>
      </c>
      <c r="C23" s="5">
        <f>'Data Input'!$C$10</f>
        <v>350</v>
      </c>
      <c r="D23" s="6">
        <f>-PPMT('Data Input'!$C$8/12,$B$4-B24,$B$4,$F$4)</f>
        <v>119.78129101690358</v>
      </c>
      <c r="E23" s="6">
        <f>-IPMT('Data Input'!$C$8/12,$B$4-B24,$B$4,$F$4)</f>
        <v>173.84542454430874</v>
      </c>
      <c r="F23" s="8">
        <f t="shared" si="2"/>
        <v>23179.389939241162</v>
      </c>
    </row>
    <row r="24" spans="1:6" x14ac:dyDescent="0.2">
      <c r="A24" s="1">
        <f t="shared" si="0"/>
        <v>20</v>
      </c>
      <c r="B24" s="1">
        <f t="shared" si="1"/>
        <v>119</v>
      </c>
      <c r="C24" s="5">
        <f>'Data Input'!$C$10</f>
        <v>350</v>
      </c>
      <c r="D24" s="6">
        <f>-PPMT('Data Input'!$C$8/12,$B$4-B25,$B$4,$F$4)</f>
        <v>120.67965069953036</v>
      </c>
      <c r="E24" s="6">
        <f>-IPMT('Data Input'!$C$8/12,$B$4-B25,$B$4,$F$4)</f>
        <v>172.94706486168195</v>
      </c>
      <c r="F24" s="8">
        <f t="shared" si="2"/>
        <v>23059.608648224257</v>
      </c>
    </row>
    <row r="25" spans="1:6" x14ac:dyDescent="0.2">
      <c r="A25" s="1">
        <f t="shared" si="0"/>
        <v>21</v>
      </c>
      <c r="B25" s="1">
        <f t="shared" si="1"/>
        <v>118</v>
      </c>
      <c r="C25" s="5">
        <f>'Data Input'!$C$10</f>
        <v>350</v>
      </c>
      <c r="D25" s="6">
        <f>-PPMT('Data Input'!$C$8/12,$B$4-B26,$B$4,$F$4)</f>
        <v>121.58474807977682</v>
      </c>
      <c r="E25" s="6">
        <f>-IPMT('Data Input'!$C$8/12,$B$4-B26,$B$4,$F$4)</f>
        <v>172.04196748143551</v>
      </c>
      <c r="F25" s="8">
        <f t="shared" si="2"/>
        <v>22938.928997524727</v>
      </c>
    </row>
    <row r="26" spans="1:6" x14ac:dyDescent="0.2">
      <c r="A26" s="1">
        <f t="shared" si="0"/>
        <v>22</v>
      </c>
      <c r="B26" s="1">
        <f t="shared" si="1"/>
        <v>117</v>
      </c>
      <c r="C26" s="5">
        <f>'Data Input'!$C$10</f>
        <v>350</v>
      </c>
      <c r="D26" s="6">
        <f>-PPMT('Data Input'!$C$8/12,$B$4-B27,$B$4,$F$4)</f>
        <v>122.49663369037516</v>
      </c>
      <c r="E26" s="6">
        <f>-IPMT('Data Input'!$C$8/12,$B$4-B27,$B$4,$F$4)</f>
        <v>171.13008187083713</v>
      </c>
      <c r="F26" s="8">
        <f t="shared" si="2"/>
        <v>22817.344249444948</v>
      </c>
    </row>
    <row r="27" spans="1:6" x14ac:dyDescent="0.2">
      <c r="A27" s="1">
        <f t="shared" si="0"/>
        <v>23</v>
      </c>
      <c r="B27" s="1">
        <f t="shared" si="1"/>
        <v>116</v>
      </c>
      <c r="C27" s="5">
        <f>'Data Input'!$C$10</f>
        <v>350</v>
      </c>
      <c r="D27" s="6">
        <f>-PPMT('Data Input'!$C$8/12,$B$4-B28,$B$4,$F$4)</f>
        <v>123.41535844305298</v>
      </c>
      <c r="E27" s="6">
        <f>-IPMT('Data Input'!$C$8/12,$B$4-B28,$B$4,$F$4)</f>
        <v>170.2113571181593</v>
      </c>
      <c r="F27" s="8">
        <f t="shared" si="2"/>
        <v>22694.847615754574</v>
      </c>
    </row>
    <row r="28" spans="1:6" x14ac:dyDescent="0.2">
      <c r="A28" s="2">
        <f t="shared" si="0"/>
        <v>24</v>
      </c>
      <c r="B28" s="3">
        <f t="shared" si="1"/>
        <v>115</v>
      </c>
      <c r="C28" s="5">
        <f>'Data Input'!$C$10</f>
        <v>350</v>
      </c>
      <c r="D28" s="6">
        <f>-PPMT('Data Input'!$C$8/12,$B$4-B29,$B$4,$F$4)</f>
        <v>124.34097363137587</v>
      </c>
      <c r="E28" s="6">
        <f>-IPMT('Data Input'!$C$8/12,$B$4-B29,$B$4,$F$4)</f>
        <v>169.28574192983643</v>
      </c>
      <c r="F28" s="9">
        <f t="shared" si="2"/>
        <v>22571.432257311521</v>
      </c>
    </row>
    <row r="29" spans="1:6" x14ac:dyDescent="0.2">
      <c r="A29" s="1">
        <f t="shared" si="0"/>
        <v>25</v>
      </c>
      <c r="B29" s="1">
        <f t="shared" si="1"/>
        <v>114</v>
      </c>
      <c r="C29" s="5">
        <f>'Data Input'!$C$10</f>
        <v>350</v>
      </c>
      <c r="D29" s="6">
        <f>-PPMT('Data Input'!$C$8/12,$B$4-B30,$B$4,$F$4)</f>
        <v>125.27353093361118</v>
      </c>
      <c r="E29" s="6">
        <f>-IPMT('Data Input'!$C$8/12,$B$4-B30,$B$4,$F$4)</f>
        <v>168.35318462760117</v>
      </c>
      <c r="F29" s="8">
        <f t="shared" si="2"/>
        <v>22447.091283680144</v>
      </c>
    </row>
    <row r="30" spans="1:6" x14ac:dyDescent="0.2">
      <c r="A30" s="1">
        <f t="shared" si="0"/>
        <v>26</v>
      </c>
      <c r="B30" s="1">
        <f t="shared" si="1"/>
        <v>113</v>
      </c>
      <c r="C30" s="5">
        <f>'Data Input'!$C$10</f>
        <v>350</v>
      </c>
      <c r="D30" s="6">
        <f>-PPMT('Data Input'!$C$8/12,$B$4-B31,$B$4,$F$4)</f>
        <v>126.21308241561327</v>
      </c>
      <c r="E30" s="6">
        <f>-IPMT('Data Input'!$C$8/12,$B$4-B31,$B$4,$F$4)</f>
        <v>167.41363314559902</v>
      </c>
      <c r="F30" s="8">
        <f t="shared" si="2"/>
        <v>22321.817752746534</v>
      </c>
    </row>
    <row r="31" spans="1:6" x14ac:dyDescent="0.2">
      <c r="A31" s="1">
        <f t="shared" si="0"/>
        <v>27</v>
      </c>
      <c r="B31" s="1">
        <f t="shared" si="1"/>
        <v>112</v>
      </c>
      <c r="C31" s="5">
        <f>'Data Input'!$C$10</f>
        <v>350</v>
      </c>
      <c r="D31" s="6">
        <f>-PPMT('Data Input'!$C$8/12,$B$4-B32,$B$4,$F$4)</f>
        <v>127.15968053373037</v>
      </c>
      <c r="E31" s="6">
        <f>-IPMT('Data Input'!$C$8/12,$B$4-B32,$B$4,$F$4)</f>
        <v>166.46703502748193</v>
      </c>
      <c r="F31" s="8">
        <f t="shared" si="2"/>
        <v>22195.604670330922</v>
      </c>
    </row>
    <row r="32" spans="1:6" x14ac:dyDescent="0.2">
      <c r="A32" s="1">
        <f t="shared" si="0"/>
        <v>28</v>
      </c>
      <c r="B32" s="1">
        <f t="shared" si="1"/>
        <v>111</v>
      </c>
      <c r="C32" s="5">
        <f>'Data Input'!$C$10</f>
        <v>350</v>
      </c>
      <c r="D32" s="6">
        <f>-PPMT('Data Input'!$C$8/12,$B$4-B33,$B$4,$F$4)</f>
        <v>128.11337813773335</v>
      </c>
      <c r="E32" s="6">
        <f>-IPMT('Data Input'!$C$8/12,$B$4-B33,$B$4,$F$4)</f>
        <v>165.51333742347896</v>
      </c>
      <c r="F32" s="8">
        <f t="shared" si="2"/>
        <v>22068.44498979719</v>
      </c>
    </row>
    <row r="33" spans="1:6" x14ac:dyDescent="0.2">
      <c r="A33" s="1">
        <f t="shared" si="0"/>
        <v>29</v>
      </c>
      <c r="B33" s="1">
        <f t="shared" si="1"/>
        <v>110</v>
      </c>
      <c r="C33" s="5">
        <f>'Data Input'!$C$10</f>
        <v>350</v>
      </c>
      <c r="D33" s="6">
        <f>-PPMT('Data Input'!$C$8/12,$B$4-B34,$B$4,$F$4)</f>
        <v>129.07422847376634</v>
      </c>
      <c r="E33" s="6">
        <f>-IPMT('Data Input'!$C$8/12,$B$4-B34,$B$4,$F$4)</f>
        <v>164.55248708744597</v>
      </c>
      <c r="F33" s="8">
        <f t="shared" si="2"/>
        <v>21940.331611659458</v>
      </c>
    </row>
    <row r="34" spans="1:6" x14ac:dyDescent="0.2">
      <c r="A34" s="1">
        <f t="shared" si="0"/>
        <v>30</v>
      </c>
      <c r="B34" s="1">
        <f t="shared" si="1"/>
        <v>109</v>
      </c>
      <c r="C34" s="5">
        <f>'Data Input'!$C$10</f>
        <v>350</v>
      </c>
      <c r="D34" s="6">
        <f>-PPMT('Data Input'!$C$8/12,$B$4-B35,$B$4,$F$4)</f>
        <v>130.04228518731961</v>
      </c>
      <c r="E34" s="6">
        <f>-IPMT('Data Input'!$C$8/12,$B$4-B35,$B$4,$F$4)</f>
        <v>163.58443037389273</v>
      </c>
      <c r="F34" s="8">
        <f t="shared" si="2"/>
        <v>21811.25738318569</v>
      </c>
    </row>
    <row r="35" spans="1:6" x14ac:dyDescent="0.2">
      <c r="A35" s="1">
        <f t="shared" si="0"/>
        <v>31</v>
      </c>
      <c r="B35" s="1">
        <f t="shared" si="1"/>
        <v>108</v>
      </c>
      <c r="C35" s="5">
        <f>'Data Input'!$C$10</f>
        <v>350</v>
      </c>
      <c r="D35" s="6">
        <f>-PPMT('Data Input'!$C$8/12,$B$4-B36,$B$4,$F$4)</f>
        <v>131.01760232622451</v>
      </c>
      <c r="E35" s="6">
        <f>-IPMT('Data Input'!$C$8/12,$B$4-B36,$B$4,$F$4)</f>
        <v>162.6091132349878</v>
      </c>
      <c r="F35" s="8">
        <f t="shared" si="2"/>
        <v>21681.215097998371</v>
      </c>
    </row>
    <row r="36" spans="1:6" x14ac:dyDescent="0.2">
      <c r="A36" s="1">
        <f t="shared" si="0"/>
        <v>32</v>
      </c>
      <c r="B36" s="1">
        <f t="shared" si="1"/>
        <v>107</v>
      </c>
      <c r="C36" s="5">
        <f>'Data Input'!$C$10</f>
        <v>350</v>
      </c>
      <c r="D36" s="6">
        <f>-PPMT('Data Input'!$C$8/12,$B$4-B37,$B$4,$F$4)</f>
        <v>132.0002343436712</v>
      </c>
      <c r="E36" s="6">
        <f>-IPMT('Data Input'!$C$8/12,$B$4-B37,$B$4,$F$4)</f>
        <v>161.62648121754111</v>
      </c>
      <c r="F36" s="8">
        <f t="shared" si="2"/>
        <v>21550.197495672146</v>
      </c>
    </row>
    <row r="37" spans="1:6" x14ac:dyDescent="0.2">
      <c r="A37" s="1">
        <f t="shared" si="0"/>
        <v>33</v>
      </c>
      <c r="B37" s="1">
        <f t="shared" si="1"/>
        <v>106</v>
      </c>
      <c r="C37" s="5">
        <f>'Data Input'!$C$10</f>
        <v>350</v>
      </c>
      <c r="D37" s="6">
        <f>-PPMT('Data Input'!$C$8/12,$B$4-B38,$B$4,$F$4)</f>
        <v>132.99023610124868</v>
      </c>
      <c r="E37" s="6">
        <f>-IPMT('Data Input'!$C$8/12,$B$4-B38,$B$4,$F$4)</f>
        <v>160.6364794599636</v>
      </c>
      <c r="F37" s="8">
        <f t="shared" si="2"/>
        <v>21418.197261328474</v>
      </c>
    </row>
    <row r="38" spans="1:6" x14ac:dyDescent="0.2">
      <c r="A38" s="1">
        <f t="shared" si="0"/>
        <v>34</v>
      </c>
      <c r="B38" s="1">
        <f t="shared" si="1"/>
        <v>105</v>
      </c>
      <c r="C38" s="5">
        <f>'Data Input'!$C$10</f>
        <v>350</v>
      </c>
      <c r="D38" s="6">
        <f>-PPMT('Data Input'!$C$8/12,$B$4-B39,$B$4,$F$4)</f>
        <v>133.98766287200809</v>
      </c>
      <c r="E38" s="6">
        <f>-IPMT('Data Input'!$C$8/12,$B$4-B39,$B$4,$F$4)</f>
        <v>159.63905268920419</v>
      </c>
      <c r="F38" s="8">
        <f t="shared" si="2"/>
        <v>21285.207025227224</v>
      </c>
    </row>
    <row r="39" spans="1:6" x14ac:dyDescent="0.2">
      <c r="A39" s="1">
        <f t="shared" si="0"/>
        <v>35</v>
      </c>
      <c r="B39" s="1">
        <f t="shared" si="1"/>
        <v>104</v>
      </c>
      <c r="C39" s="5">
        <f>'Data Input'!$C$10</f>
        <v>350</v>
      </c>
      <c r="D39" s="6">
        <f>-PPMT('Data Input'!$C$8/12,$B$4-B40,$B$4,$F$4)</f>
        <v>134.99257034354812</v>
      </c>
      <c r="E39" s="6">
        <f>-IPMT('Data Input'!$C$8/12,$B$4-B40,$B$4,$F$4)</f>
        <v>158.63414521766416</v>
      </c>
      <c r="F39" s="8">
        <f t="shared" si="2"/>
        <v>21151.219362355216</v>
      </c>
    </row>
    <row r="40" spans="1:6" x14ac:dyDescent="0.2">
      <c r="A40" s="2">
        <f t="shared" si="0"/>
        <v>36</v>
      </c>
      <c r="B40" s="3">
        <f t="shared" si="1"/>
        <v>103</v>
      </c>
      <c r="C40" s="5">
        <f>'Data Input'!$C$10</f>
        <v>350</v>
      </c>
      <c r="D40" s="6">
        <f>-PPMT('Data Input'!$C$8/12,$B$4-B41,$B$4,$F$4)</f>
        <v>136.00501462112473</v>
      </c>
      <c r="E40" s="6">
        <f>-IPMT('Data Input'!$C$8/12,$B$4-B41,$B$4,$F$4)</f>
        <v>157.62170094008752</v>
      </c>
      <c r="F40" s="9">
        <f t="shared" si="2"/>
        <v>21016.226792011668</v>
      </c>
    </row>
    <row r="41" spans="1:6" x14ac:dyDescent="0.2">
      <c r="A41" s="1">
        <f t="shared" si="0"/>
        <v>37</v>
      </c>
      <c r="B41" s="1">
        <f t="shared" si="1"/>
        <v>102</v>
      </c>
      <c r="C41" s="5">
        <f>'Data Input'!$C$10</f>
        <v>350</v>
      </c>
      <c r="D41" s="6">
        <f>-PPMT('Data Input'!$C$8/12,$B$4-B42,$B$4,$F$4)</f>
        <v>137.02505223078319</v>
      </c>
      <c r="E41" s="6">
        <f>-IPMT('Data Input'!$C$8/12,$B$4-B42,$B$4,$F$4)</f>
        <v>156.60166333042912</v>
      </c>
      <c r="F41" s="8">
        <f t="shared" si="2"/>
        <v>20880.221777390543</v>
      </c>
    </row>
    <row r="42" spans="1:6" x14ac:dyDescent="0.2">
      <c r="A42" s="1">
        <f t="shared" si="0"/>
        <v>38</v>
      </c>
      <c r="B42" s="1">
        <f t="shared" si="1"/>
        <v>101</v>
      </c>
      <c r="C42" s="5">
        <f>'Data Input'!$C$10</f>
        <v>350</v>
      </c>
      <c r="D42" s="6">
        <f>-PPMT('Data Input'!$C$8/12,$B$4-B43,$B$4,$F$4)</f>
        <v>138.05274012251405</v>
      </c>
      <c r="E42" s="6">
        <f>-IPMT('Data Input'!$C$8/12,$B$4-B43,$B$4,$F$4)</f>
        <v>155.57397543869826</v>
      </c>
      <c r="F42" s="8">
        <f t="shared" si="2"/>
        <v>20743.19672515976</v>
      </c>
    </row>
    <row r="43" spans="1:6" x14ac:dyDescent="0.2">
      <c r="A43" s="1">
        <f t="shared" si="0"/>
        <v>39</v>
      </c>
      <c r="B43" s="1">
        <f t="shared" si="1"/>
        <v>100</v>
      </c>
      <c r="C43" s="5">
        <f>'Data Input'!$C$10</f>
        <v>350</v>
      </c>
      <c r="D43" s="6">
        <f>-PPMT('Data Input'!$C$8/12,$B$4-B44,$B$4,$F$4)</f>
        <v>139.08813567343293</v>
      </c>
      <c r="E43" s="6">
        <f>-IPMT('Data Input'!$C$8/12,$B$4-B44,$B$4,$F$4)</f>
        <v>154.53857988777938</v>
      </c>
      <c r="F43" s="8">
        <f t="shared" si="2"/>
        <v>20605.143985037244</v>
      </c>
    </row>
    <row r="44" spans="1:6" x14ac:dyDescent="0.2">
      <c r="A44" s="1">
        <f t="shared" si="0"/>
        <v>40</v>
      </c>
      <c r="B44" s="1">
        <f t="shared" si="1"/>
        <v>99</v>
      </c>
      <c r="C44" s="5">
        <f>'Data Input'!$C$10</f>
        <v>350</v>
      </c>
      <c r="D44" s="6">
        <f>-PPMT('Data Input'!$C$8/12,$B$4-B45,$B$4,$F$4)</f>
        <v>140.13129669098365</v>
      </c>
      <c r="E44" s="6">
        <f>-IPMT('Data Input'!$C$8/12,$B$4-B45,$B$4,$F$4)</f>
        <v>153.49541887022863</v>
      </c>
      <c r="F44" s="8">
        <f t="shared" si="2"/>
        <v>20466.055849363813</v>
      </c>
    </row>
    <row r="45" spans="1:6" x14ac:dyDescent="0.2">
      <c r="A45" s="1">
        <f t="shared" si="0"/>
        <v>41</v>
      </c>
      <c r="B45" s="1">
        <f t="shared" si="1"/>
        <v>98</v>
      </c>
      <c r="C45" s="5">
        <f>'Data Input'!$C$10</f>
        <v>350</v>
      </c>
      <c r="D45" s="6">
        <f>-PPMT('Data Input'!$C$8/12,$B$4-B46,$B$4,$F$4)</f>
        <v>141.18228141616603</v>
      </c>
      <c r="E45" s="6">
        <f>-IPMT('Data Input'!$C$8/12,$B$4-B46,$B$4,$F$4)</f>
        <v>152.44443414504627</v>
      </c>
      <c r="F45" s="8">
        <f t="shared" si="2"/>
        <v>20325.92455267283</v>
      </c>
    </row>
    <row r="46" spans="1:6" x14ac:dyDescent="0.2">
      <c r="A46" s="1">
        <f t="shared" si="0"/>
        <v>42</v>
      </c>
      <c r="B46" s="1">
        <f t="shared" si="1"/>
        <v>97</v>
      </c>
      <c r="C46" s="5">
        <f>'Data Input'!$C$10</f>
        <v>350</v>
      </c>
      <c r="D46" s="6">
        <f>-PPMT('Data Input'!$C$8/12,$B$4-B47,$B$4,$F$4)</f>
        <v>142.2411485267873</v>
      </c>
      <c r="E46" s="6">
        <f>-IPMT('Data Input'!$C$8/12,$B$4-B47,$B$4,$F$4)</f>
        <v>151.38556703442504</v>
      </c>
      <c r="F46" s="8">
        <f t="shared" si="2"/>
        <v>20184.742271256662</v>
      </c>
    </row>
    <row r="47" spans="1:6" x14ac:dyDescent="0.2">
      <c r="A47" s="1">
        <f t="shared" si="0"/>
        <v>43</v>
      </c>
      <c r="B47" s="1">
        <f t="shared" si="1"/>
        <v>96</v>
      </c>
      <c r="C47" s="5">
        <f>'Data Input'!$C$10</f>
        <v>350</v>
      </c>
      <c r="D47" s="6">
        <f>-PPMT('Data Input'!$C$8/12,$B$4-B48,$B$4,$F$4)</f>
        <v>143.30795714073818</v>
      </c>
      <c r="E47" s="6">
        <f>-IPMT('Data Input'!$C$8/12,$B$4-B48,$B$4,$F$4)</f>
        <v>150.31875842047413</v>
      </c>
      <c r="F47" s="8">
        <f t="shared" si="2"/>
        <v>20042.501122729875</v>
      </c>
    </row>
    <row r="48" spans="1:6" x14ac:dyDescent="0.2">
      <c r="A48" s="1">
        <f t="shared" si="0"/>
        <v>44</v>
      </c>
      <c r="B48" s="1">
        <f t="shared" si="1"/>
        <v>95</v>
      </c>
      <c r="C48" s="5">
        <f>'Data Input'!$C$10</f>
        <v>350</v>
      </c>
      <c r="D48" s="6">
        <f>-PPMT('Data Input'!$C$8/12,$B$4-B49,$B$4,$F$4)</f>
        <v>144.38276681929372</v>
      </c>
      <c r="E48" s="6">
        <f>-IPMT('Data Input'!$C$8/12,$B$4-B49,$B$4,$F$4)</f>
        <v>149.24394874191859</v>
      </c>
      <c r="F48" s="8">
        <f t="shared" si="2"/>
        <v>19899.193165589135</v>
      </c>
    </row>
    <row r="49" spans="1:6" x14ac:dyDescent="0.2">
      <c r="A49" s="1">
        <f t="shared" si="0"/>
        <v>45</v>
      </c>
      <c r="B49" s="1">
        <f t="shared" si="1"/>
        <v>94</v>
      </c>
      <c r="C49" s="5">
        <f>'Data Input'!$C$10</f>
        <v>350</v>
      </c>
      <c r="D49" s="6">
        <f>-PPMT('Data Input'!$C$8/12,$B$4-B50,$B$4,$F$4)</f>
        <v>145.46563757043842</v>
      </c>
      <c r="E49" s="6">
        <f>-IPMT('Data Input'!$C$8/12,$B$4-B50,$B$4,$F$4)</f>
        <v>148.16107799077389</v>
      </c>
      <c r="F49" s="8">
        <f t="shared" si="2"/>
        <v>19754.810398769841</v>
      </c>
    </row>
    <row r="50" spans="1:6" x14ac:dyDescent="0.2">
      <c r="A50" s="1">
        <f t="shared" si="0"/>
        <v>46</v>
      </c>
      <c r="B50" s="1">
        <f t="shared" si="1"/>
        <v>93</v>
      </c>
      <c r="C50" s="5">
        <f>'Data Input'!$C$10</f>
        <v>350</v>
      </c>
      <c r="D50" s="6">
        <f>-PPMT('Data Input'!$C$8/12,$B$4-B51,$B$4,$F$4)</f>
        <v>146.5566298522167</v>
      </c>
      <c r="E50" s="6">
        <f>-IPMT('Data Input'!$C$8/12,$B$4-B51,$B$4,$F$4)</f>
        <v>147.07008570899558</v>
      </c>
      <c r="F50" s="8">
        <f t="shared" si="2"/>
        <v>19609.344761199402</v>
      </c>
    </row>
    <row r="51" spans="1:6" x14ac:dyDescent="0.2">
      <c r="A51" s="1">
        <f t="shared" si="0"/>
        <v>47</v>
      </c>
      <c r="B51" s="1">
        <f t="shared" si="1"/>
        <v>92</v>
      </c>
      <c r="C51" s="5">
        <f>'Data Input'!$C$10</f>
        <v>350</v>
      </c>
      <c r="D51" s="6">
        <f>-PPMT('Data Input'!$C$8/12,$B$4-B52,$B$4,$F$4)</f>
        <v>147.65580457610835</v>
      </c>
      <c r="E51" s="6">
        <f>-IPMT('Data Input'!$C$8/12,$B$4-B52,$B$4,$F$4)</f>
        <v>145.97091098510396</v>
      </c>
      <c r="F51" s="8">
        <f t="shared" si="2"/>
        <v>19462.788131347184</v>
      </c>
    </row>
    <row r="52" spans="1:6" x14ac:dyDescent="0.2">
      <c r="A52" s="2">
        <f t="shared" si="0"/>
        <v>48</v>
      </c>
      <c r="B52" s="3">
        <f t="shared" si="1"/>
        <v>91</v>
      </c>
      <c r="C52" s="5">
        <f>'Data Input'!$C$10</f>
        <v>350</v>
      </c>
      <c r="D52" s="6">
        <f>-PPMT('Data Input'!$C$8/12,$B$4-B53,$B$4,$F$4)</f>
        <v>148.76322311042915</v>
      </c>
      <c r="E52" s="6">
        <f>-IPMT('Data Input'!$C$8/12,$B$4-B53,$B$4,$F$4)</f>
        <v>144.86349245078318</v>
      </c>
      <c r="F52" s="9">
        <f t="shared" si="2"/>
        <v>19315.132326771076</v>
      </c>
    </row>
    <row r="53" spans="1:6" x14ac:dyDescent="0.2">
      <c r="A53" s="1">
        <f t="shared" si="0"/>
        <v>49</v>
      </c>
      <c r="B53" s="1">
        <f t="shared" si="1"/>
        <v>90</v>
      </c>
      <c r="C53" s="5">
        <f>'Data Input'!$C$10</f>
        <v>350</v>
      </c>
      <c r="D53" s="6">
        <f>-PPMT('Data Input'!$C$8/12,$B$4-B54,$B$4,$F$4)</f>
        <v>149.87894728375736</v>
      </c>
      <c r="E53" s="6">
        <f>-IPMT('Data Input'!$C$8/12,$B$4-B54,$B$4,$F$4)</f>
        <v>143.74776827745495</v>
      </c>
      <c r="F53" s="8">
        <f t="shared" si="2"/>
        <v>19166.369103660647</v>
      </c>
    </row>
    <row r="54" spans="1:6" x14ac:dyDescent="0.2">
      <c r="A54" s="1">
        <f t="shared" si="0"/>
        <v>50</v>
      </c>
      <c r="B54" s="1">
        <f t="shared" si="1"/>
        <v>89</v>
      </c>
      <c r="C54" s="5">
        <f>'Data Input'!$C$10</f>
        <v>350</v>
      </c>
      <c r="D54" s="6">
        <f>-PPMT('Data Input'!$C$8/12,$B$4-B55,$B$4,$F$4)</f>
        <v>151.00303938838553</v>
      </c>
      <c r="E54" s="6">
        <f>-IPMT('Data Input'!$C$8/12,$B$4-B55,$B$4,$F$4)</f>
        <v>142.62367617282675</v>
      </c>
      <c r="F54" s="8">
        <f t="shared" si="2"/>
        <v>19016.490156376891</v>
      </c>
    </row>
    <row r="55" spans="1:6" x14ac:dyDescent="0.2">
      <c r="A55" s="1">
        <f t="shared" si="0"/>
        <v>51</v>
      </c>
      <c r="B55" s="1">
        <f t="shared" si="1"/>
        <v>88</v>
      </c>
      <c r="C55" s="5">
        <f>'Data Input'!$C$10</f>
        <v>350</v>
      </c>
      <c r="D55" s="6">
        <f>-PPMT('Data Input'!$C$8/12,$B$4-B56,$B$4,$F$4)</f>
        <v>152.13556218379844</v>
      </c>
      <c r="E55" s="6">
        <f>-IPMT('Data Input'!$C$8/12,$B$4-B56,$B$4,$F$4)</f>
        <v>141.49115337741387</v>
      </c>
      <c r="F55" s="8">
        <f t="shared" si="2"/>
        <v>18865.487116988505</v>
      </c>
    </row>
    <row r="56" spans="1:6" x14ac:dyDescent="0.2">
      <c r="A56" s="1">
        <f t="shared" si="0"/>
        <v>52</v>
      </c>
      <c r="B56" s="1">
        <f t="shared" si="1"/>
        <v>87</v>
      </c>
      <c r="C56" s="5">
        <f>'Data Input'!$C$10</f>
        <v>350</v>
      </c>
      <c r="D56" s="6">
        <f>-PPMT('Data Input'!$C$8/12,$B$4-B57,$B$4,$F$4)</f>
        <v>153.27657890017693</v>
      </c>
      <c r="E56" s="6">
        <f>-IPMT('Data Input'!$C$8/12,$B$4-B57,$B$4,$F$4)</f>
        <v>140.35013666103538</v>
      </c>
      <c r="F56" s="8">
        <f t="shared" si="2"/>
        <v>18713.351554804707</v>
      </c>
    </row>
    <row r="57" spans="1:6" x14ac:dyDescent="0.2">
      <c r="A57" s="1">
        <f t="shared" si="0"/>
        <v>53</v>
      </c>
      <c r="B57" s="1">
        <f t="shared" si="1"/>
        <v>86</v>
      </c>
      <c r="C57" s="5">
        <f>'Data Input'!$C$10</f>
        <v>350</v>
      </c>
      <c r="D57" s="6">
        <f>-PPMT('Data Input'!$C$8/12,$B$4-B58,$B$4,$F$4)</f>
        <v>154.42615324192826</v>
      </c>
      <c r="E57" s="6">
        <f>-IPMT('Data Input'!$C$8/12,$B$4-B58,$B$4,$F$4)</f>
        <v>139.20056231928405</v>
      </c>
      <c r="F57" s="8">
        <f t="shared" si="2"/>
        <v>18560.074975904528</v>
      </c>
    </row>
    <row r="58" spans="1:6" x14ac:dyDescent="0.2">
      <c r="A58" s="1">
        <f t="shared" si="0"/>
        <v>54</v>
      </c>
      <c r="B58" s="1">
        <f t="shared" si="1"/>
        <v>85</v>
      </c>
      <c r="C58" s="5">
        <f>'Data Input'!$C$10</f>
        <v>350</v>
      </c>
      <c r="D58" s="6">
        <f>-PPMT('Data Input'!$C$8/12,$B$4-B59,$B$4,$F$4)</f>
        <v>155.58434939124271</v>
      </c>
      <c r="E58" s="6">
        <f>-IPMT('Data Input'!$C$8/12,$B$4-B59,$B$4,$F$4)</f>
        <v>138.0423661699696</v>
      </c>
      <c r="F58" s="8">
        <f t="shared" si="2"/>
        <v>18405.648822662599</v>
      </c>
    </row>
    <row r="59" spans="1:6" x14ac:dyDescent="0.2">
      <c r="A59" s="1">
        <f t="shared" si="0"/>
        <v>55</v>
      </c>
      <c r="B59" s="1">
        <f t="shared" si="1"/>
        <v>84</v>
      </c>
      <c r="C59" s="5">
        <f>'Data Input'!$C$10</f>
        <v>350</v>
      </c>
      <c r="D59" s="6">
        <f>-PPMT('Data Input'!$C$8/12,$B$4-B60,$B$4,$F$4)</f>
        <v>156.75123201167705</v>
      </c>
      <c r="E59" s="6">
        <f>-IPMT('Data Input'!$C$8/12,$B$4-B60,$B$4,$F$4)</f>
        <v>136.87548354953526</v>
      </c>
      <c r="F59" s="8">
        <f t="shared" si="2"/>
        <v>18250.064473271355</v>
      </c>
    </row>
    <row r="60" spans="1:6" x14ac:dyDescent="0.2">
      <c r="A60" s="1">
        <f t="shared" si="0"/>
        <v>56</v>
      </c>
      <c r="B60" s="1">
        <f t="shared" si="1"/>
        <v>83</v>
      </c>
      <c r="C60" s="5">
        <f>'Data Input'!$C$10</f>
        <v>350</v>
      </c>
      <c r="D60" s="6">
        <f>-PPMT('Data Input'!$C$8/12,$B$4-B61,$B$4,$F$4)</f>
        <v>157.92686625176461</v>
      </c>
      <c r="E60" s="6">
        <f>-IPMT('Data Input'!$C$8/12,$B$4-B61,$B$4,$F$4)</f>
        <v>135.69984930944767</v>
      </c>
      <c r="F60" s="8">
        <f t="shared" si="2"/>
        <v>18093.313241259679</v>
      </c>
    </row>
    <row r="61" spans="1:6" x14ac:dyDescent="0.2">
      <c r="A61" s="1">
        <f t="shared" si="0"/>
        <v>57</v>
      </c>
      <c r="B61" s="1">
        <f t="shared" si="1"/>
        <v>82</v>
      </c>
      <c r="C61" s="5">
        <f>'Data Input'!$C$10</f>
        <v>350</v>
      </c>
      <c r="D61" s="6">
        <f>-PPMT('Data Input'!$C$8/12,$B$4-B62,$B$4,$F$4)</f>
        <v>159.11131774865288</v>
      </c>
      <c r="E61" s="6">
        <f>-IPMT('Data Input'!$C$8/12,$B$4-B62,$B$4,$F$4)</f>
        <v>134.51539781255946</v>
      </c>
      <c r="F61" s="8">
        <f t="shared" si="2"/>
        <v>17935.386375007914</v>
      </c>
    </row>
    <row r="62" spans="1:6" x14ac:dyDescent="0.2">
      <c r="A62" s="1">
        <f t="shared" si="0"/>
        <v>58</v>
      </c>
      <c r="B62" s="1">
        <f t="shared" si="1"/>
        <v>81</v>
      </c>
      <c r="C62" s="5">
        <f>'Data Input'!$C$10</f>
        <v>350</v>
      </c>
      <c r="D62" s="6">
        <f>-PPMT('Data Input'!$C$8/12,$B$4-B63,$B$4,$F$4)</f>
        <v>160.30465263176774</v>
      </c>
      <c r="E62" s="6">
        <f>-IPMT('Data Input'!$C$8/12,$B$4-B63,$B$4,$F$4)</f>
        <v>133.32206292944454</v>
      </c>
      <c r="F62" s="8">
        <f t="shared" si="2"/>
        <v>17776.275057259263</v>
      </c>
    </row>
    <row r="63" spans="1:6" x14ac:dyDescent="0.2">
      <c r="A63" s="1">
        <f t="shared" si="0"/>
        <v>59</v>
      </c>
      <c r="B63" s="1">
        <f t="shared" si="1"/>
        <v>80</v>
      </c>
      <c r="C63" s="5">
        <f>'Data Input'!$C$10</f>
        <v>350</v>
      </c>
      <c r="D63" s="6">
        <f>-PPMT('Data Input'!$C$8/12,$B$4-B64,$B$4,$F$4)</f>
        <v>161.50693752650602</v>
      </c>
      <c r="E63" s="6">
        <f>-IPMT('Data Input'!$C$8/12,$B$4-B64,$B$4,$F$4)</f>
        <v>132.11977803470629</v>
      </c>
      <c r="F63" s="8">
        <f t="shared" si="2"/>
        <v>17615.970404627496</v>
      </c>
    </row>
    <row r="64" spans="1:6" x14ac:dyDescent="0.2">
      <c r="A64" s="2">
        <f t="shared" si="0"/>
        <v>60</v>
      </c>
      <c r="B64" s="3">
        <f t="shared" si="1"/>
        <v>79</v>
      </c>
      <c r="C64" s="5">
        <f>'Data Input'!$C$10</f>
        <v>350</v>
      </c>
      <c r="D64" s="6">
        <f>-PPMT('Data Input'!$C$8/12,$B$4-B65,$B$4,$F$4)</f>
        <v>162.71823955795477</v>
      </c>
      <c r="E64" s="6">
        <f>-IPMT('Data Input'!$C$8/12,$B$4-B65,$B$4,$F$4)</f>
        <v>130.9084760032575</v>
      </c>
      <c r="F64" s="9">
        <f t="shared" si="2"/>
        <v>17454.463467100992</v>
      </c>
    </row>
    <row r="65" spans="1:6" x14ac:dyDescent="0.2">
      <c r="A65" s="1">
        <f t="shared" si="0"/>
        <v>61</v>
      </c>
      <c r="B65" s="1">
        <f t="shared" si="1"/>
        <v>78</v>
      </c>
      <c r="C65" s="5">
        <f>'Data Input'!$C$10</f>
        <v>350</v>
      </c>
      <c r="D65" s="6">
        <f>-PPMT('Data Input'!$C$8/12,$B$4-B66,$B$4,$F$4)</f>
        <v>163.93862635463947</v>
      </c>
      <c r="E65" s="6">
        <f>-IPMT('Data Input'!$C$8/12,$B$4-B66,$B$4,$F$4)</f>
        <v>129.68808920657284</v>
      </c>
      <c r="F65" s="8">
        <f t="shared" si="2"/>
        <v>17291.745227543037</v>
      </c>
    </row>
    <row r="66" spans="1:6" x14ac:dyDescent="0.2">
      <c r="A66" s="1">
        <f t="shared" si="0"/>
        <v>62</v>
      </c>
      <c r="B66" s="1">
        <f t="shared" si="1"/>
        <v>77</v>
      </c>
      <c r="C66" s="5">
        <f>'Data Input'!$C$10</f>
        <v>350</v>
      </c>
      <c r="D66" s="6">
        <f>-PPMT('Data Input'!$C$8/12,$B$4-B67,$B$4,$F$4)</f>
        <v>165.16816605229926</v>
      </c>
      <c r="E66" s="6">
        <f>-IPMT('Data Input'!$C$8/12,$B$4-B67,$B$4,$F$4)</f>
        <v>128.45854950891305</v>
      </c>
      <c r="F66" s="8">
        <f t="shared" si="2"/>
        <v>17127.806601188397</v>
      </c>
    </row>
    <row r="67" spans="1:6" x14ac:dyDescent="0.2">
      <c r="A67" s="1">
        <f t="shared" si="0"/>
        <v>63</v>
      </c>
      <c r="B67" s="1">
        <f t="shared" si="1"/>
        <v>76</v>
      </c>
      <c r="C67" s="5">
        <f>'Data Input'!$C$10</f>
        <v>350</v>
      </c>
      <c r="D67" s="6">
        <f>-PPMT('Data Input'!$C$8/12,$B$4-B68,$B$4,$F$4)</f>
        <v>166.40692729769151</v>
      </c>
      <c r="E67" s="6">
        <f>-IPMT('Data Input'!$C$8/12,$B$4-B68,$B$4,$F$4)</f>
        <v>127.21978826352078</v>
      </c>
      <c r="F67" s="8">
        <f t="shared" si="2"/>
        <v>16962.638435136098</v>
      </c>
    </row>
    <row r="68" spans="1:6" x14ac:dyDescent="0.2">
      <c r="A68" s="1">
        <f t="shared" si="0"/>
        <v>64</v>
      </c>
      <c r="B68" s="1">
        <f t="shared" si="1"/>
        <v>75</v>
      </c>
      <c r="C68" s="5">
        <f>'Data Input'!$C$10</f>
        <v>350</v>
      </c>
      <c r="D68" s="6">
        <f>-PPMT('Data Input'!$C$8/12,$B$4-B69,$B$4,$F$4)</f>
        <v>167.65497925242423</v>
      </c>
      <c r="E68" s="6">
        <f>-IPMT('Data Input'!$C$8/12,$B$4-B69,$B$4,$F$4)</f>
        <v>125.97173630878812</v>
      </c>
      <c r="F68" s="8">
        <f t="shared" si="2"/>
        <v>16796.231507838405</v>
      </c>
    </row>
    <row r="69" spans="1:6" x14ac:dyDescent="0.2">
      <c r="A69" s="1">
        <f t="shared" ref="A69:A132" si="3">$B$4-B69</f>
        <v>65</v>
      </c>
      <c r="B69" s="1">
        <f t="shared" ref="B69:B132" si="4">B68-1</f>
        <v>74</v>
      </c>
      <c r="C69" s="5">
        <f>'Data Input'!$C$10</f>
        <v>350</v>
      </c>
      <c r="D69" s="6">
        <f>-PPMT('Data Input'!$C$8/12,$B$4-B70,$B$4,$F$4)</f>
        <v>168.91239159681737</v>
      </c>
      <c r="E69" s="6">
        <f>-IPMT('Data Input'!$C$8/12,$B$4-B70,$B$4,$F$4)</f>
        <v>124.71432396439494</v>
      </c>
      <c r="F69" s="8">
        <f t="shared" ref="F69:F132" si="5">F68-D68</f>
        <v>16628.576528585982</v>
      </c>
    </row>
    <row r="70" spans="1:6" x14ac:dyDescent="0.2">
      <c r="A70" s="1">
        <f t="shared" si="3"/>
        <v>66</v>
      </c>
      <c r="B70" s="1">
        <f t="shared" si="4"/>
        <v>73</v>
      </c>
      <c r="C70" s="5">
        <f>'Data Input'!$C$10</f>
        <v>350</v>
      </c>
      <c r="D70" s="6">
        <f>-PPMT('Data Input'!$C$8/12,$B$4-B71,$B$4,$F$4)</f>
        <v>170.17923453379348</v>
      </c>
      <c r="E70" s="6">
        <f>-IPMT('Data Input'!$C$8/12,$B$4-B71,$B$4,$F$4)</f>
        <v>123.44748102741882</v>
      </c>
      <c r="F70" s="8">
        <f t="shared" si="5"/>
        <v>16459.664136989166</v>
      </c>
    </row>
    <row r="71" spans="1:6" x14ac:dyDescent="0.2">
      <c r="A71" s="1">
        <f t="shared" si="3"/>
        <v>67</v>
      </c>
      <c r="B71" s="1">
        <f t="shared" si="4"/>
        <v>72</v>
      </c>
      <c r="C71" s="5">
        <f>'Data Input'!$C$10</f>
        <v>350</v>
      </c>
      <c r="D71" s="6">
        <f>-PPMT('Data Input'!$C$8/12,$B$4-B72,$B$4,$F$4)</f>
        <v>171.45557879279696</v>
      </c>
      <c r="E71" s="6">
        <f>-IPMT('Data Input'!$C$8/12,$B$4-B72,$B$4,$F$4)</f>
        <v>122.17113676841534</v>
      </c>
      <c r="F71" s="8">
        <f t="shared" si="5"/>
        <v>16289.484902455373</v>
      </c>
    </row>
    <row r="72" spans="1:6" x14ac:dyDescent="0.2">
      <c r="A72" s="1">
        <f t="shared" si="3"/>
        <v>68</v>
      </c>
      <c r="B72" s="1">
        <f t="shared" si="4"/>
        <v>71</v>
      </c>
      <c r="C72" s="5">
        <f>'Data Input'!$C$10</f>
        <v>350</v>
      </c>
      <c r="D72" s="6">
        <f>-PPMT('Data Input'!$C$8/12,$B$4-B73,$B$4,$F$4)</f>
        <v>172.74149563374294</v>
      </c>
      <c r="E72" s="6">
        <f>-IPMT('Data Input'!$C$8/12,$B$4-B73,$B$4,$F$4)</f>
        <v>120.88521992746936</v>
      </c>
      <c r="F72" s="8">
        <f t="shared" si="5"/>
        <v>16118.029323662577</v>
      </c>
    </row>
    <row r="73" spans="1:6" x14ac:dyDescent="0.2">
      <c r="A73" s="1">
        <f t="shared" si="3"/>
        <v>69</v>
      </c>
      <c r="B73" s="1">
        <f t="shared" si="4"/>
        <v>70</v>
      </c>
      <c r="C73" s="5">
        <f>'Data Input'!$C$10</f>
        <v>350</v>
      </c>
      <c r="D73" s="6">
        <f>-PPMT('Data Input'!$C$8/12,$B$4-B74,$B$4,$F$4)</f>
        <v>174.03705685099601</v>
      </c>
      <c r="E73" s="6">
        <f>-IPMT('Data Input'!$C$8/12,$B$4-B74,$B$4,$F$4)</f>
        <v>119.58965871021633</v>
      </c>
      <c r="F73" s="8">
        <f t="shared" si="5"/>
        <v>15945.287828028833</v>
      </c>
    </row>
    <row r="74" spans="1:6" x14ac:dyDescent="0.2">
      <c r="A74" s="1">
        <f t="shared" si="3"/>
        <v>70</v>
      </c>
      <c r="B74" s="1">
        <f t="shared" si="4"/>
        <v>69</v>
      </c>
      <c r="C74" s="5">
        <f>'Data Input'!$C$10</f>
        <v>350</v>
      </c>
      <c r="D74" s="6">
        <f>-PPMT('Data Input'!$C$8/12,$B$4-B75,$B$4,$F$4)</f>
        <v>175.34233477737845</v>
      </c>
      <c r="E74" s="6">
        <f>-IPMT('Data Input'!$C$8/12,$B$4-B75,$B$4,$F$4)</f>
        <v>118.28438078383383</v>
      </c>
      <c r="F74" s="8">
        <f t="shared" si="5"/>
        <v>15771.250771177838</v>
      </c>
    </row>
    <row r="75" spans="1:6" x14ac:dyDescent="0.2">
      <c r="A75" s="1">
        <f t="shared" si="3"/>
        <v>71</v>
      </c>
      <c r="B75" s="1">
        <f t="shared" si="4"/>
        <v>68</v>
      </c>
      <c r="C75" s="5">
        <f>'Data Input'!$C$10</f>
        <v>350</v>
      </c>
      <c r="D75" s="6">
        <f>-PPMT('Data Input'!$C$8/12,$B$4-B76,$B$4,$F$4)</f>
        <v>176.65740228820883</v>
      </c>
      <c r="E75" s="6">
        <f>-IPMT('Data Input'!$C$8/12,$B$4-B76,$B$4,$F$4)</f>
        <v>116.96931327300351</v>
      </c>
      <c r="F75" s="8">
        <f t="shared" si="5"/>
        <v>15595.908436400459</v>
      </c>
    </row>
    <row r="76" spans="1:6" x14ac:dyDescent="0.2">
      <c r="A76" s="2">
        <f t="shared" si="3"/>
        <v>72</v>
      </c>
      <c r="B76" s="3">
        <f t="shared" si="4"/>
        <v>67</v>
      </c>
      <c r="C76" s="5">
        <f>'Data Input'!$C$10</f>
        <v>350</v>
      </c>
      <c r="D76" s="6">
        <f>-PPMT('Data Input'!$C$8/12,$B$4-B77,$B$4,$F$4)</f>
        <v>177.98233280537036</v>
      </c>
      <c r="E76" s="6">
        <f>-IPMT('Data Input'!$C$8/12,$B$4-B77,$B$4,$F$4)</f>
        <v>115.64438275584193</v>
      </c>
      <c r="F76" s="9">
        <f t="shared" si="5"/>
        <v>15419.251034112251</v>
      </c>
    </row>
    <row r="77" spans="1:6" x14ac:dyDescent="0.2">
      <c r="A77" s="1">
        <f t="shared" si="3"/>
        <v>73</v>
      </c>
      <c r="B77" s="1">
        <f t="shared" si="4"/>
        <v>66</v>
      </c>
      <c r="C77" s="5">
        <f>'Data Input'!$C$10</f>
        <v>350</v>
      </c>
      <c r="D77" s="6">
        <f>-PPMT('Data Input'!$C$8/12,$B$4-B78,$B$4,$F$4)</f>
        <v>179.31720030141065</v>
      </c>
      <c r="E77" s="6">
        <f>-IPMT('Data Input'!$C$8/12,$B$4-B78,$B$4,$F$4)</f>
        <v>114.30951525980164</v>
      </c>
      <c r="F77" s="8">
        <f t="shared" si="5"/>
        <v>15241.268701306881</v>
      </c>
    </row>
    <row r="78" spans="1:6" x14ac:dyDescent="0.2">
      <c r="A78" s="1">
        <f t="shared" si="3"/>
        <v>74</v>
      </c>
      <c r="B78" s="1">
        <f t="shared" si="4"/>
        <v>65</v>
      </c>
      <c r="C78" s="5">
        <f>'Data Input'!$C$10</f>
        <v>350</v>
      </c>
      <c r="D78" s="6">
        <f>-PPMT('Data Input'!$C$8/12,$B$4-B79,$B$4,$F$4)</f>
        <v>180.66207930367122</v>
      </c>
      <c r="E78" s="6">
        <f>-IPMT('Data Input'!$C$8/12,$B$4-B79,$B$4,$F$4)</f>
        <v>112.96463625754106</v>
      </c>
      <c r="F78" s="8">
        <f t="shared" si="5"/>
        <v>15061.951501005469</v>
      </c>
    </row>
    <row r="79" spans="1:6" x14ac:dyDescent="0.2">
      <c r="A79" s="1">
        <f t="shared" si="3"/>
        <v>75</v>
      </c>
      <c r="B79" s="1">
        <f t="shared" si="4"/>
        <v>64</v>
      </c>
      <c r="C79" s="5">
        <f>'Data Input'!$C$10</f>
        <v>350</v>
      </c>
      <c r="D79" s="6">
        <f>-PPMT('Data Input'!$C$8/12,$B$4-B80,$B$4,$F$4)</f>
        <v>182.01704489844875</v>
      </c>
      <c r="E79" s="6">
        <f>-IPMT('Data Input'!$C$8/12,$B$4-B80,$B$4,$F$4)</f>
        <v>111.60967066276353</v>
      </c>
      <c r="F79" s="8">
        <f t="shared" si="5"/>
        <v>14881.289421701798</v>
      </c>
    </row>
    <row r="80" spans="1:6" x14ac:dyDescent="0.2">
      <c r="A80" s="1">
        <f t="shared" si="3"/>
        <v>76</v>
      </c>
      <c r="B80" s="1">
        <f t="shared" si="4"/>
        <v>63</v>
      </c>
      <c r="C80" s="5">
        <f>'Data Input'!$C$10</f>
        <v>350</v>
      </c>
      <c r="D80" s="6">
        <f>-PPMT('Data Input'!$C$8/12,$B$4-B81,$B$4,$F$4)</f>
        <v>183.38217273518711</v>
      </c>
      <c r="E80" s="6">
        <f>-IPMT('Data Input'!$C$8/12,$B$4-B81,$B$4,$F$4)</f>
        <v>110.24454282602517</v>
      </c>
      <c r="F80" s="8">
        <f t="shared" si="5"/>
        <v>14699.27237680335</v>
      </c>
    </row>
    <row r="81" spans="1:6" x14ac:dyDescent="0.2">
      <c r="A81" s="1">
        <f t="shared" si="3"/>
        <v>77</v>
      </c>
      <c r="B81" s="1">
        <f t="shared" si="4"/>
        <v>62</v>
      </c>
      <c r="C81" s="5">
        <f>'Data Input'!$C$10</f>
        <v>350</v>
      </c>
      <c r="D81" s="6">
        <f>-PPMT('Data Input'!$C$8/12,$B$4-B82,$B$4,$F$4)</f>
        <v>184.75753903070105</v>
      </c>
      <c r="E81" s="6">
        <f>-IPMT('Data Input'!$C$8/12,$B$4-B82,$B$4,$F$4)</f>
        <v>108.86917653051127</v>
      </c>
      <c r="F81" s="8">
        <f t="shared" si="5"/>
        <v>14515.890204068162</v>
      </c>
    </row>
    <row r="82" spans="1:6" x14ac:dyDescent="0.2">
      <c r="A82" s="1">
        <f t="shared" si="3"/>
        <v>78</v>
      </c>
      <c r="B82" s="1">
        <f t="shared" si="4"/>
        <v>61</v>
      </c>
      <c r="C82" s="5">
        <f>'Data Input'!$C$10</f>
        <v>350</v>
      </c>
      <c r="D82" s="6">
        <f>-PPMT('Data Input'!$C$8/12,$B$4-B83,$B$4,$F$4)</f>
        <v>186.14322057343128</v>
      </c>
      <c r="E82" s="6">
        <f>-IPMT('Data Input'!$C$8/12,$B$4-B83,$B$4,$F$4)</f>
        <v>107.48349498778101</v>
      </c>
      <c r="F82" s="8">
        <f t="shared" si="5"/>
        <v>14331.132665037461</v>
      </c>
    </row>
    <row r="83" spans="1:6" x14ac:dyDescent="0.2">
      <c r="A83" s="1">
        <f t="shared" si="3"/>
        <v>79</v>
      </c>
      <c r="B83" s="1">
        <f t="shared" si="4"/>
        <v>60</v>
      </c>
      <c r="C83" s="5">
        <f>'Data Input'!$C$10</f>
        <v>350</v>
      </c>
      <c r="D83" s="6">
        <f>-PPMT('Data Input'!$C$8/12,$B$4-B84,$B$4,$F$4)</f>
        <v>187.53929472773203</v>
      </c>
      <c r="E83" s="6">
        <f>-IPMT('Data Input'!$C$8/12,$B$4-B84,$B$4,$F$4)</f>
        <v>106.08742083348027</v>
      </c>
      <c r="F83" s="8">
        <f t="shared" si="5"/>
        <v>14144.98944446403</v>
      </c>
    </row>
    <row r="84" spans="1:6" x14ac:dyDescent="0.2">
      <c r="A84" s="1">
        <f t="shared" si="3"/>
        <v>80</v>
      </c>
      <c r="B84" s="1">
        <f t="shared" si="4"/>
        <v>59</v>
      </c>
      <c r="C84" s="5">
        <f>'Data Input'!$C$10</f>
        <v>350</v>
      </c>
      <c r="D84" s="6">
        <f>-PPMT('Data Input'!$C$8/12,$B$4-B85,$B$4,$F$4)</f>
        <v>188.94583943819001</v>
      </c>
      <c r="E84" s="6">
        <f>-IPMT('Data Input'!$C$8/12,$B$4-B85,$B$4,$F$4)</f>
        <v>104.68087612302227</v>
      </c>
      <c r="F84" s="8">
        <f t="shared" si="5"/>
        <v>13957.450149736298</v>
      </c>
    </row>
    <row r="85" spans="1:6" x14ac:dyDescent="0.2">
      <c r="A85" s="1">
        <f t="shared" si="3"/>
        <v>81</v>
      </c>
      <c r="B85" s="1">
        <f t="shared" si="4"/>
        <v>58</v>
      </c>
      <c r="C85" s="5">
        <f>'Data Input'!$C$10</f>
        <v>350</v>
      </c>
      <c r="D85" s="6">
        <f>-PPMT('Data Input'!$C$8/12,$B$4-B86,$B$4,$F$4)</f>
        <v>190.36293323397643</v>
      </c>
      <c r="E85" s="6">
        <f>-IPMT('Data Input'!$C$8/12,$B$4-B86,$B$4,$F$4)</f>
        <v>103.26378232723586</v>
      </c>
      <c r="F85" s="8">
        <f t="shared" si="5"/>
        <v>13768.504310298107</v>
      </c>
    </row>
    <row r="86" spans="1:6" x14ac:dyDescent="0.2">
      <c r="A86" s="1">
        <f t="shared" si="3"/>
        <v>82</v>
      </c>
      <c r="B86" s="1">
        <f t="shared" si="4"/>
        <v>57</v>
      </c>
      <c r="C86" s="5">
        <f>'Data Input'!$C$10</f>
        <v>350</v>
      </c>
      <c r="D86" s="6">
        <f>-PPMT('Data Input'!$C$8/12,$B$4-B87,$B$4,$F$4)</f>
        <v>191.79065523323126</v>
      </c>
      <c r="E86" s="6">
        <f>-IPMT('Data Input'!$C$8/12,$B$4-B87,$B$4,$F$4)</f>
        <v>101.83606032798103</v>
      </c>
      <c r="F86" s="8">
        <f t="shared" si="5"/>
        <v>13578.14137706413</v>
      </c>
    </row>
    <row r="87" spans="1:6" x14ac:dyDescent="0.2">
      <c r="A87" s="1">
        <f t="shared" si="3"/>
        <v>83</v>
      </c>
      <c r="B87" s="1">
        <f t="shared" si="4"/>
        <v>56</v>
      </c>
      <c r="C87" s="5">
        <f>'Data Input'!$C$10</f>
        <v>350</v>
      </c>
      <c r="D87" s="6">
        <f>-PPMT('Data Input'!$C$8/12,$B$4-B88,$B$4,$F$4)</f>
        <v>193.22908514748048</v>
      </c>
      <c r="E87" s="6">
        <f>-IPMT('Data Input'!$C$8/12,$B$4-B88,$B$4,$F$4)</f>
        <v>100.39763041373179</v>
      </c>
      <c r="F87" s="8">
        <f t="shared" si="5"/>
        <v>13386.350721830899</v>
      </c>
    </row>
    <row r="88" spans="1:6" x14ac:dyDescent="0.2">
      <c r="A88" s="2">
        <f t="shared" si="3"/>
        <v>84</v>
      </c>
      <c r="B88" s="3">
        <f t="shared" si="4"/>
        <v>55</v>
      </c>
      <c r="C88" s="5">
        <f>'Data Input'!$C$10</f>
        <v>350</v>
      </c>
      <c r="D88" s="6">
        <f>-PPMT('Data Input'!$C$8/12,$B$4-B89,$B$4,$F$4)</f>
        <v>194.67830328608665</v>
      </c>
      <c r="E88" s="6">
        <f>-IPMT('Data Input'!$C$8/12,$B$4-B89,$B$4,$F$4)</f>
        <v>98.948412275125705</v>
      </c>
      <c r="F88" s="9">
        <f t="shared" si="5"/>
        <v>13193.121636683418</v>
      </c>
    </row>
    <row r="89" spans="1:6" x14ac:dyDescent="0.2">
      <c r="A89" s="1">
        <f t="shared" si="3"/>
        <v>85</v>
      </c>
      <c r="B89" s="1">
        <f t="shared" si="4"/>
        <v>54</v>
      </c>
      <c r="C89" s="5">
        <f>'Data Input'!$C$10</f>
        <v>350</v>
      </c>
      <c r="D89" s="6">
        <f>-PPMT('Data Input'!$C$8/12,$B$4-B90,$B$4,$F$4)</f>
        <v>196.13839056073226</v>
      </c>
      <c r="E89" s="6">
        <f>-IPMT('Data Input'!$C$8/12,$B$4-B90,$B$4,$F$4)</f>
        <v>97.488325000480046</v>
      </c>
      <c r="F89" s="8">
        <f t="shared" si="5"/>
        <v>12998.443333397332</v>
      </c>
    </row>
    <row r="90" spans="1:6" x14ac:dyDescent="0.2">
      <c r="A90" s="1">
        <f t="shared" si="3"/>
        <v>86</v>
      </c>
      <c r="B90" s="1">
        <f t="shared" si="4"/>
        <v>53</v>
      </c>
      <c r="C90" s="5">
        <f>'Data Input'!$C$10</f>
        <v>350</v>
      </c>
      <c r="D90" s="6">
        <f>-PPMT('Data Input'!$C$8/12,$B$4-B91,$B$4,$F$4)</f>
        <v>197.60942848993773</v>
      </c>
      <c r="E90" s="6">
        <f>-IPMT('Data Input'!$C$8/12,$B$4-B91,$B$4,$F$4)</f>
        <v>96.017287071274552</v>
      </c>
      <c r="F90" s="8">
        <f t="shared" si="5"/>
        <v>12802.304942836599</v>
      </c>
    </row>
    <row r="91" spans="1:6" x14ac:dyDescent="0.2">
      <c r="A91" s="1">
        <f t="shared" si="3"/>
        <v>87</v>
      </c>
      <c r="B91" s="1">
        <f t="shared" si="4"/>
        <v>52</v>
      </c>
      <c r="C91" s="5">
        <f>'Data Input'!$C$10</f>
        <v>350</v>
      </c>
      <c r="D91" s="6">
        <f>-PPMT('Data Input'!$C$8/12,$B$4-B92,$B$4,$F$4)</f>
        <v>199.09149920361227</v>
      </c>
      <c r="E91" s="6">
        <f>-IPMT('Data Input'!$C$8/12,$B$4-B92,$B$4,$F$4)</f>
        <v>94.535216357600021</v>
      </c>
      <c r="F91" s="8">
        <f t="shared" si="5"/>
        <v>12604.695514346662</v>
      </c>
    </row>
    <row r="92" spans="1:6" x14ac:dyDescent="0.2">
      <c r="A92" s="1">
        <f t="shared" si="3"/>
        <v>88</v>
      </c>
      <c r="B92" s="1">
        <f t="shared" si="4"/>
        <v>51</v>
      </c>
      <c r="C92" s="5">
        <f>'Data Input'!$C$10</f>
        <v>350</v>
      </c>
      <c r="D92" s="6">
        <f>-PPMT('Data Input'!$C$8/12,$B$4-B93,$B$4,$F$4)</f>
        <v>200.58468544763937</v>
      </c>
      <c r="E92" s="6">
        <f>-IPMT('Data Input'!$C$8/12,$B$4-B93,$B$4,$F$4)</f>
        <v>93.04203011357292</v>
      </c>
      <c r="F92" s="8">
        <f t="shared" si="5"/>
        <v>12405.60401514305</v>
      </c>
    </row>
    <row r="93" spans="1:6" x14ac:dyDescent="0.2">
      <c r="A93" s="1">
        <f t="shared" si="3"/>
        <v>89</v>
      </c>
      <c r="B93" s="1">
        <f t="shared" si="4"/>
        <v>50</v>
      </c>
      <c r="C93" s="5">
        <f>'Data Input'!$C$10</f>
        <v>350</v>
      </c>
      <c r="D93" s="6">
        <f>-PPMT('Data Input'!$C$8/12,$B$4-B94,$B$4,$F$4)</f>
        <v>202.08907058849667</v>
      </c>
      <c r="E93" s="6">
        <f>-IPMT('Data Input'!$C$8/12,$B$4-B94,$B$4,$F$4)</f>
        <v>91.537644972715626</v>
      </c>
      <c r="F93" s="8">
        <f t="shared" si="5"/>
        <v>12205.019329695411</v>
      </c>
    </row>
    <row r="94" spans="1:6" x14ac:dyDescent="0.2">
      <c r="A94" s="1">
        <f t="shared" si="3"/>
        <v>90</v>
      </c>
      <c r="B94" s="1">
        <f t="shared" si="4"/>
        <v>49</v>
      </c>
      <c r="C94" s="5">
        <f>'Data Input'!$C$10</f>
        <v>350</v>
      </c>
      <c r="D94" s="6">
        <f>-PPMT('Data Input'!$C$8/12,$B$4-B95,$B$4,$F$4)</f>
        <v>203.60473861791039</v>
      </c>
      <c r="E94" s="6">
        <f>-IPMT('Data Input'!$C$8/12,$B$4-B95,$B$4,$F$4)</f>
        <v>90.021976943301922</v>
      </c>
      <c r="F94" s="8">
        <f t="shared" si="5"/>
        <v>12002.930259106915</v>
      </c>
    </row>
    <row r="95" spans="1:6" x14ac:dyDescent="0.2">
      <c r="A95" s="1">
        <f t="shared" si="3"/>
        <v>91</v>
      </c>
      <c r="B95" s="1">
        <f t="shared" si="4"/>
        <v>48</v>
      </c>
      <c r="C95" s="5">
        <f>'Data Input'!$C$10</f>
        <v>350</v>
      </c>
      <c r="D95" s="6">
        <f>-PPMT('Data Input'!$C$8/12,$B$4-B96,$B$4,$F$4)</f>
        <v>205.13177415754473</v>
      </c>
      <c r="E95" s="6">
        <f>-IPMT('Data Input'!$C$8/12,$B$4-B96,$B$4,$F$4)</f>
        <v>88.494941403667553</v>
      </c>
      <c r="F95" s="8">
        <f t="shared" si="5"/>
        <v>11799.325520489005</v>
      </c>
    </row>
    <row r="96" spans="1:6" x14ac:dyDescent="0.2">
      <c r="A96" s="1">
        <f t="shared" si="3"/>
        <v>92</v>
      </c>
      <c r="B96" s="1">
        <f t="shared" si="4"/>
        <v>47</v>
      </c>
      <c r="C96" s="5">
        <f>'Data Input'!$C$10</f>
        <v>350</v>
      </c>
      <c r="D96" s="6">
        <f>-PPMT('Data Input'!$C$8/12,$B$4-B97,$B$4,$F$4)</f>
        <v>206.67026246372632</v>
      </c>
      <c r="E96" s="6">
        <f>-IPMT('Data Input'!$C$8/12,$B$4-B97,$B$4,$F$4)</f>
        <v>86.956453097486005</v>
      </c>
      <c r="F96" s="8">
        <f t="shared" si="5"/>
        <v>11594.193746331461</v>
      </c>
    </row>
    <row r="97" spans="1:6" x14ac:dyDescent="0.2">
      <c r="A97" s="1">
        <f t="shared" si="3"/>
        <v>93</v>
      </c>
      <c r="B97" s="1">
        <f t="shared" si="4"/>
        <v>46</v>
      </c>
      <c r="C97" s="5">
        <f>'Data Input'!$C$10</f>
        <v>350</v>
      </c>
      <c r="D97" s="6">
        <f>-PPMT('Data Input'!$C$8/12,$B$4-B98,$B$4,$F$4)</f>
        <v>208.22028943220425</v>
      </c>
      <c r="E97" s="6">
        <f>-IPMT('Data Input'!$C$8/12,$B$4-B98,$B$4,$F$4)</f>
        <v>85.40642612900804</v>
      </c>
      <c r="F97" s="8">
        <f t="shared" si="5"/>
        <v>11387.523483867735</v>
      </c>
    </row>
    <row r="98" spans="1:6" x14ac:dyDescent="0.2">
      <c r="A98" s="1">
        <f t="shared" si="3"/>
        <v>94</v>
      </c>
      <c r="B98" s="1">
        <f t="shared" si="4"/>
        <v>45</v>
      </c>
      <c r="C98" s="5">
        <f>'Data Input'!$C$10</f>
        <v>350</v>
      </c>
      <c r="D98" s="6">
        <f>-PPMT('Data Input'!$C$8/12,$B$4-B99,$B$4,$F$4)</f>
        <v>209.78194160294578</v>
      </c>
      <c r="E98" s="6">
        <f>-IPMT('Data Input'!$C$8/12,$B$4-B99,$B$4,$F$4)</f>
        <v>83.844773958266515</v>
      </c>
      <c r="F98" s="8">
        <f t="shared" si="5"/>
        <v>11179.303194435532</v>
      </c>
    </row>
    <row r="99" spans="1:6" x14ac:dyDescent="0.2">
      <c r="A99" s="1">
        <f t="shared" si="3"/>
        <v>95</v>
      </c>
      <c r="B99" s="1">
        <f t="shared" si="4"/>
        <v>44</v>
      </c>
      <c r="C99" s="5">
        <f>'Data Input'!$C$10</f>
        <v>350</v>
      </c>
      <c r="D99" s="6">
        <f>-PPMT('Data Input'!$C$8/12,$B$4-B100,$B$4,$F$4)</f>
        <v>211.35530616496789</v>
      </c>
      <c r="E99" s="6">
        <f>-IPMT('Data Input'!$C$8/12,$B$4-B100,$B$4,$F$4)</f>
        <v>82.271409396244408</v>
      </c>
      <c r="F99" s="8">
        <f t="shared" si="5"/>
        <v>10969.521252832586</v>
      </c>
    </row>
    <row r="100" spans="1:6" x14ac:dyDescent="0.2">
      <c r="A100" s="2">
        <f t="shared" si="3"/>
        <v>96</v>
      </c>
      <c r="B100" s="3">
        <f t="shared" si="4"/>
        <v>43</v>
      </c>
      <c r="C100" s="5">
        <f>'Data Input'!$C$10</f>
        <v>350</v>
      </c>
      <c r="D100" s="6">
        <f>-PPMT('Data Input'!$C$8/12,$B$4-B101,$B$4,$F$4)</f>
        <v>212.94047096120514</v>
      </c>
      <c r="E100" s="6">
        <f>-IPMT('Data Input'!$C$8/12,$B$4-B101,$B$4,$F$4)</f>
        <v>80.686244600007171</v>
      </c>
      <c r="F100" s="9">
        <f t="shared" si="5"/>
        <v>10758.165946667619</v>
      </c>
    </row>
    <row r="101" spans="1:6" x14ac:dyDescent="0.2">
      <c r="A101" s="1">
        <f t="shared" si="3"/>
        <v>97</v>
      </c>
      <c r="B101" s="1">
        <f t="shared" si="4"/>
        <v>42</v>
      </c>
      <c r="C101" s="5">
        <f>'Data Input'!$C$10</f>
        <v>350</v>
      </c>
      <c r="D101" s="6">
        <f>-PPMT('Data Input'!$C$8/12,$B$4-B102,$B$4,$F$4)</f>
        <v>214.53752449341417</v>
      </c>
      <c r="E101" s="6">
        <f>-IPMT('Data Input'!$C$8/12,$B$4-B102,$B$4,$F$4)</f>
        <v>79.089191067798112</v>
      </c>
      <c r="F101" s="8">
        <f t="shared" si="5"/>
        <v>10545.225475706415</v>
      </c>
    </row>
    <row r="102" spans="1:6" x14ac:dyDescent="0.2">
      <c r="A102" s="1">
        <f t="shared" si="3"/>
        <v>98</v>
      </c>
      <c r="B102" s="1">
        <f t="shared" si="4"/>
        <v>41</v>
      </c>
      <c r="C102" s="5">
        <f>'Data Input'!$C$10</f>
        <v>350</v>
      </c>
      <c r="D102" s="6">
        <f>-PPMT('Data Input'!$C$8/12,$B$4-B103,$B$4,$F$4)</f>
        <v>216.1465559271148</v>
      </c>
      <c r="E102" s="6">
        <f>-IPMT('Data Input'!$C$8/12,$B$4-B103,$B$4,$F$4)</f>
        <v>77.480159634097518</v>
      </c>
      <c r="F102" s="8">
        <f t="shared" si="5"/>
        <v>10330.687951213</v>
      </c>
    </row>
    <row r="103" spans="1:6" x14ac:dyDescent="0.2">
      <c r="A103" s="1">
        <f t="shared" si="3"/>
        <v>99</v>
      </c>
      <c r="B103" s="1">
        <f t="shared" si="4"/>
        <v>40</v>
      </c>
      <c r="C103" s="5">
        <f>'Data Input'!$C$10</f>
        <v>350</v>
      </c>
      <c r="D103" s="6">
        <f>-PPMT('Data Input'!$C$8/12,$B$4-B104,$B$4,$F$4)</f>
        <v>217.76765509656815</v>
      </c>
      <c r="E103" s="6">
        <f>-IPMT('Data Input'!$C$8/12,$B$4-B104,$B$4,$F$4)</f>
        <v>75.859060464644145</v>
      </c>
      <c r="F103" s="8">
        <f t="shared" si="5"/>
        <v>10114.541395285885</v>
      </c>
    </row>
    <row r="104" spans="1:6" x14ac:dyDescent="0.2">
      <c r="A104" s="1">
        <f t="shared" si="3"/>
        <v>100</v>
      </c>
      <c r="B104" s="1">
        <f t="shared" si="4"/>
        <v>39</v>
      </c>
      <c r="C104" s="5">
        <f>'Data Input'!$C$10</f>
        <v>350</v>
      </c>
      <c r="D104" s="6">
        <f>-PPMT('Data Input'!$C$8/12,$B$4-B105,$B$4,$F$4)</f>
        <v>219.40091250979239</v>
      </c>
      <c r="E104" s="6">
        <f>-IPMT('Data Input'!$C$8/12,$B$4-B105,$B$4,$F$4)</f>
        <v>74.225803051419888</v>
      </c>
      <c r="F104" s="8">
        <f t="shared" si="5"/>
        <v>9896.7737401893173</v>
      </c>
    </row>
    <row r="105" spans="1:6" x14ac:dyDescent="0.2">
      <c r="A105" s="1">
        <f t="shared" si="3"/>
        <v>101</v>
      </c>
      <c r="B105" s="1">
        <f t="shared" si="4"/>
        <v>38</v>
      </c>
      <c r="C105" s="5">
        <f>'Data Input'!$C$10</f>
        <v>350</v>
      </c>
      <c r="D105" s="6">
        <f>-PPMT('Data Input'!$C$8/12,$B$4-B106,$B$4,$F$4)</f>
        <v>221.04641935361585</v>
      </c>
      <c r="E105" s="6">
        <f>-IPMT('Data Input'!$C$8/12,$B$4-B106,$B$4,$F$4)</f>
        <v>72.580296207596447</v>
      </c>
      <c r="F105" s="8">
        <f t="shared" si="5"/>
        <v>9677.3728276795246</v>
      </c>
    </row>
    <row r="106" spans="1:6" x14ac:dyDescent="0.2">
      <c r="A106" s="1">
        <f t="shared" si="3"/>
        <v>102</v>
      </c>
      <c r="B106" s="1">
        <f t="shared" si="4"/>
        <v>37</v>
      </c>
      <c r="C106" s="5">
        <f>'Data Input'!$C$10</f>
        <v>350</v>
      </c>
      <c r="D106" s="6">
        <f>-PPMT('Data Input'!$C$8/12,$B$4-B107,$B$4,$F$4)</f>
        <v>222.70426749876799</v>
      </c>
      <c r="E106" s="6">
        <f>-IPMT('Data Input'!$C$8/12,$B$4-B107,$B$4,$F$4)</f>
        <v>70.922448062444332</v>
      </c>
      <c r="F106" s="8">
        <f t="shared" si="5"/>
        <v>9456.3264083259091</v>
      </c>
    </row>
    <row r="107" spans="1:6" x14ac:dyDescent="0.2">
      <c r="A107" s="1">
        <f t="shared" si="3"/>
        <v>103</v>
      </c>
      <c r="B107" s="1">
        <f t="shared" si="4"/>
        <v>36</v>
      </c>
      <c r="C107" s="5">
        <f>'Data Input'!$C$10</f>
        <v>350</v>
      </c>
      <c r="D107" s="6">
        <f>-PPMT('Data Input'!$C$8/12,$B$4-B108,$B$4,$F$4)</f>
        <v>224.37454950500876</v>
      </c>
      <c r="E107" s="6">
        <f>-IPMT('Data Input'!$C$8/12,$B$4-B108,$B$4,$F$4)</f>
        <v>69.252166056203563</v>
      </c>
      <c r="F107" s="8">
        <f t="shared" si="5"/>
        <v>9233.6221408271413</v>
      </c>
    </row>
    <row r="108" spans="1:6" x14ac:dyDescent="0.2">
      <c r="A108" s="1">
        <f t="shared" si="3"/>
        <v>104</v>
      </c>
      <c r="B108" s="1">
        <f t="shared" si="4"/>
        <v>35</v>
      </c>
      <c r="C108" s="5">
        <f>'Data Input'!$C$10</f>
        <v>350</v>
      </c>
      <c r="D108" s="6">
        <f>-PPMT('Data Input'!$C$8/12,$B$4-B109,$B$4,$F$4)</f>
        <v>226.05735862629629</v>
      </c>
      <c r="E108" s="6">
        <f>-IPMT('Data Input'!$C$8/12,$B$4-B109,$B$4,$F$4)</f>
        <v>67.569356934916001</v>
      </c>
      <c r="F108" s="8">
        <f t="shared" si="5"/>
        <v>9009.2475913221333</v>
      </c>
    </row>
    <row r="109" spans="1:6" x14ac:dyDescent="0.2">
      <c r="A109" s="1">
        <f t="shared" si="3"/>
        <v>105</v>
      </c>
      <c r="B109" s="1">
        <f t="shared" si="4"/>
        <v>34</v>
      </c>
      <c r="C109" s="5">
        <f>'Data Input'!$C$10</f>
        <v>350</v>
      </c>
      <c r="D109" s="6">
        <f>-PPMT('Data Input'!$C$8/12,$B$4-B110,$B$4,$F$4)</f>
        <v>227.75278881599354</v>
      </c>
      <c r="E109" s="6">
        <f>-IPMT('Data Input'!$C$8/12,$B$4-B110,$B$4,$F$4)</f>
        <v>65.873926745218782</v>
      </c>
      <c r="F109" s="8">
        <f t="shared" si="5"/>
        <v>8783.190232695837</v>
      </c>
    </row>
    <row r="110" spans="1:6" x14ac:dyDescent="0.2">
      <c r="A110" s="1">
        <f t="shared" si="3"/>
        <v>106</v>
      </c>
      <c r="B110" s="1">
        <f t="shared" si="4"/>
        <v>33</v>
      </c>
      <c r="C110" s="5">
        <f>'Data Input'!$C$10</f>
        <v>350</v>
      </c>
      <c r="D110" s="6">
        <f>-PPMT('Data Input'!$C$8/12,$B$4-B111,$B$4,$F$4)</f>
        <v>229.46093473211351</v>
      </c>
      <c r="E110" s="6">
        <f>-IPMT('Data Input'!$C$8/12,$B$4-B111,$B$4,$F$4)</f>
        <v>64.165780829098821</v>
      </c>
      <c r="F110" s="8">
        <f t="shared" si="5"/>
        <v>8555.4374438798441</v>
      </c>
    </row>
    <row r="111" spans="1:6" x14ac:dyDescent="0.2">
      <c r="A111" s="1">
        <f t="shared" si="3"/>
        <v>107</v>
      </c>
      <c r="B111" s="1">
        <f t="shared" si="4"/>
        <v>32</v>
      </c>
      <c r="C111" s="5">
        <f>'Data Input'!$C$10</f>
        <v>350</v>
      </c>
      <c r="D111" s="6">
        <f>-PPMT('Data Input'!$C$8/12,$B$4-B112,$B$4,$F$4)</f>
        <v>231.18189174260431</v>
      </c>
      <c r="E111" s="6">
        <f>-IPMT('Data Input'!$C$8/12,$B$4-B112,$B$4,$F$4)</f>
        <v>62.444823818607979</v>
      </c>
      <c r="F111" s="8">
        <f t="shared" si="5"/>
        <v>8325.9765091477311</v>
      </c>
    </row>
    <row r="112" spans="1:6" x14ac:dyDescent="0.2">
      <c r="A112" s="2">
        <f t="shared" si="3"/>
        <v>108</v>
      </c>
      <c r="B112" s="3">
        <f t="shared" si="4"/>
        <v>31</v>
      </c>
      <c r="C112" s="5">
        <f>'Data Input'!$C$10</f>
        <v>350</v>
      </c>
      <c r="D112" s="6">
        <f>-PPMT('Data Input'!$C$8/12,$B$4-B113,$B$4,$F$4)</f>
        <v>232.91575593067387</v>
      </c>
      <c r="E112" s="6">
        <f>-IPMT('Data Input'!$C$8/12,$B$4-B113,$B$4,$F$4)</f>
        <v>60.71095963053844</v>
      </c>
      <c r="F112" s="9">
        <f t="shared" si="5"/>
        <v>8094.7946174051267</v>
      </c>
    </row>
    <row r="113" spans="1:6" x14ac:dyDescent="0.2">
      <c r="A113" s="1">
        <f t="shared" si="3"/>
        <v>109</v>
      </c>
      <c r="B113" s="1">
        <f t="shared" si="4"/>
        <v>30</v>
      </c>
      <c r="C113" s="5">
        <f>'Data Input'!$C$10</f>
        <v>350</v>
      </c>
      <c r="D113" s="6">
        <f>-PPMT('Data Input'!$C$8/12,$B$4-B114,$B$4,$F$4)</f>
        <v>234.66262410015392</v>
      </c>
      <c r="E113" s="6">
        <f>-IPMT('Data Input'!$C$8/12,$B$4-B114,$B$4,$F$4)</f>
        <v>58.964091461058395</v>
      </c>
      <c r="F113" s="8">
        <f t="shared" si="5"/>
        <v>7861.8788614744526</v>
      </c>
    </row>
    <row r="114" spans="1:6" x14ac:dyDescent="0.2">
      <c r="A114" s="1">
        <f t="shared" si="3"/>
        <v>110</v>
      </c>
      <c r="B114" s="1">
        <f t="shared" si="4"/>
        <v>29</v>
      </c>
      <c r="C114" s="5">
        <f>'Data Input'!$C$10</f>
        <v>350</v>
      </c>
      <c r="D114" s="6">
        <f>-PPMT('Data Input'!$C$8/12,$B$4-B115,$B$4,$F$4)</f>
        <v>236.42259378090506</v>
      </c>
      <c r="E114" s="6">
        <f>-IPMT('Data Input'!$C$8/12,$B$4-B115,$B$4,$F$4)</f>
        <v>57.204121780307233</v>
      </c>
      <c r="F114" s="8">
        <f t="shared" si="5"/>
        <v>7627.2162373742985</v>
      </c>
    </row>
    <row r="115" spans="1:6" x14ac:dyDescent="0.2">
      <c r="A115" s="1">
        <f t="shared" si="3"/>
        <v>111</v>
      </c>
      <c r="B115" s="1">
        <f t="shared" si="4"/>
        <v>28</v>
      </c>
      <c r="C115" s="5">
        <f>'Data Input'!$C$10</f>
        <v>350</v>
      </c>
      <c r="D115" s="6">
        <f>-PPMT('Data Input'!$C$8/12,$B$4-B116,$B$4,$F$4)</f>
        <v>238.19576323426188</v>
      </c>
      <c r="E115" s="6">
        <f>-IPMT('Data Input'!$C$8/12,$B$4-B116,$B$4,$F$4)</f>
        <v>55.430952326950447</v>
      </c>
      <c r="F115" s="8">
        <f t="shared" si="5"/>
        <v>7390.7936435933934</v>
      </c>
    </row>
    <row r="116" spans="1:6" x14ac:dyDescent="0.2">
      <c r="A116" s="1">
        <f t="shared" si="3"/>
        <v>112</v>
      </c>
      <c r="B116" s="1">
        <f t="shared" si="4"/>
        <v>27</v>
      </c>
      <c r="C116" s="5">
        <f>'Data Input'!$C$10</f>
        <v>350</v>
      </c>
      <c r="D116" s="6">
        <f>-PPMT('Data Input'!$C$8/12,$B$4-B117,$B$4,$F$4)</f>
        <v>239.98223145851884</v>
      </c>
      <c r="E116" s="6">
        <f>-IPMT('Data Input'!$C$8/12,$B$4-B117,$B$4,$F$4)</f>
        <v>53.644484102693475</v>
      </c>
      <c r="F116" s="8">
        <f t="shared" si="5"/>
        <v>7152.5978803591315</v>
      </c>
    </row>
    <row r="117" spans="1:6" x14ac:dyDescent="0.2">
      <c r="A117" s="1">
        <f t="shared" si="3"/>
        <v>113</v>
      </c>
      <c r="B117" s="1">
        <f t="shared" si="4"/>
        <v>26</v>
      </c>
      <c r="C117" s="5">
        <f>'Data Input'!$C$10</f>
        <v>350</v>
      </c>
      <c r="D117" s="6">
        <f>-PPMT('Data Input'!$C$8/12,$B$4-B118,$B$4,$F$4)</f>
        <v>241.78209819445772</v>
      </c>
      <c r="E117" s="6">
        <f>-IPMT('Data Input'!$C$8/12,$B$4-B118,$B$4,$F$4)</f>
        <v>51.844617366754591</v>
      </c>
      <c r="F117" s="8">
        <f t="shared" si="5"/>
        <v>6912.6156489006125</v>
      </c>
    </row>
    <row r="118" spans="1:6" x14ac:dyDescent="0.2">
      <c r="A118" s="1">
        <f t="shared" si="3"/>
        <v>114</v>
      </c>
      <c r="B118" s="1">
        <f t="shared" si="4"/>
        <v>25</v>
      </c>
      <c r="C118" s="5">
        <f>'Data Input'!$C$10</f>
        <v>350</v>
      </c>
      <c r="D118" s="6">
        <f>-PPMT('Data Input'!$C$8/12,$B$4-B119,$B$4,$F$4)</f>
        <v>243.59546393091614</v>
      </c>
      <c r="E118" s="6">
        <f>-IPMT('Data Input'!$C$8/12,$B$4-B119,$B$4,$F$4)</f>
        <v>50.031251630296154</v>
      </c>
      <c r="F118" s="8">
        <f t="shared" si="5"/>
        <v>6670.8335507061547</v>
      </c>
    </row>
    <row r="119" spans="1:6" x14ac:dyDescent="0.2">
      <c r="A119" s="1">
        <f t="shared" si="3"/>
        <v>115</v>
      </c>
      <c r="B119" s="1">
        <f t="shared" si="4"/>
        <v>24</v>
      </c>
      <c r="C119" s="5">
        <f>'Data Input'!$C$10</f>
        <v>350</v>
      </c>
      <c r="D119" s="6">
        <f>-PPMT('Data Input'!$C$8/12,$B$4-B120,$B$4,$F$4)</f>
        <v>245.42242991039799</v>
      </c>
      <c r="E119" s="6">
        <f>-IPMT('Data Input'!$C$8/12,$B$4-B120,$B$4,$F$4)</f>
        <v>48.204285650814285</v>
      </c>
      <c r="F119" s="8">
        <f t="shared" si="5"/>
        <v>6427.2380867752381</v>
      </c>
    </row>
    <row r="120" spans="1:6" x14ac:dyDescent="0.2">
      <c r="A120" s="1">
        <f t="shared" si="3"/>
        <v>116</v>
      </c>
      <c r="B120" s="1">
        <f t="shared" si="4"/>
        <v>23</v>
      </c>
      <c r="C120" s="5">
        <f>'Data Input'!$C$10</f>
        <v>350</v>
      </c>
      <c r="D120" s="6">
        <f>-PPMT('Data Input'!$C$8/12,$B$4-B121,$B$4,$F$4)</f>
        <v>247.26309813472599</v>
      </c>
      <c r="E120" s="6">
        <f>-IPMT('Data Input'!$C$8/12,$B$4-B121,$B$4,$F$4)</f>
        <v>46.3636174264863</v>
      </c>
      <c r="F120" s="8">
        <f t="shared" si="5"/>
        <v>6181.8156568648401</v>
      </c>
    </row>
    <row r="121" spans="1:6" x14ac:dyDescent="0.2">
      <c r="A121" s="1">
        <f t="shared" si="3"/>
        <v>117</v>
      </c>
      <c r="B121" s="1">
        <f t="shared" si="4"/>
        <v>22</v>
      </c>
      <c r="C121" s="5">
        <f>'Data Input'!$C$10</f>
        <v>350</v>
      </c>
      <c r="D121" s="6">
        <f>-PPMT('Data Input'!$C$8/12,$B$4-B122,$B$4,$F$4)</f>
        <v>249.11757137073644</v>
      </c>
      <c r="E121" s="6">
        <f>-IPMT('Data Input'!$C$8/12,$B$4-B122,$B$4,$F$4)</f>
        <v>44.509144190475858</v>
      </c>
      <c r="F121" s="8">
        <f t="shared" si="5"/>
        <v>5934.5525587301145</v>
      </c>
    </row>
    <row r="122" spans="1:6" x14ac:dyDescent="0.2">
      <c r="A122" s="1">
        <f t="shared" si="3"/>
        <v>118</v>
      </c>
      <c r="B122" s="1">
        <f t="shared" si="4"/>
        <v>21</v>
      </c>
      <c r="C122" s="5">
        <f>'Data Input'!$C$10</f>
        <v>350</v>
      </c>
      <c r="D122" s="6">
        <f>-PPMT('Data Input'!$C$8/12,$B$4-B123,$B$4,$F$4)</f>
        <v>250.98595315601699</v>
      </c>
      <c r="E122" s="6">
        <f>-IPMT('Data Input'!$C$8/12,$B$4-B123,$B$4,$F$4)</f>
        <v>42.640762405195332</v>
      </c>
      <c r="F122" s="8">
        <f t="shared" si="5"/>
        <v>5685.4349873593783</v>
      </c>
    </row>
    <row r="123" spans="1:6" x14ac:dyDescent="0.2">
      <c r="A123" s="1">
        <f t="shared" si="3"/>
        <v>119</v>
      </c>
      <c r="B123" s="1">
        <f t="shared" si="4"/>
        <v>20</v>
      </c>
      <c r="C123" s="5">
        <f>'Data Input'!$C$10</f>
        <v>350</v>
      </c>
      <c r="D123" s="6">
        <f>-PPMT('Data Input'!$C$8/12,$B$4-B124,$B$4,$F$4)</f>
        <v>252.86834780468709</v>
      </c>
      <c r="E123" s="6">
        <f>-IPMT('Data Input'!$C$8/12,$B$4-B124,$B$4,$F$4)</f>
        <v>40.758367756525196</v>
      </c>
      <c r="F123" s="8">
        <f t="shared" si="5"/>
        <v>5434.4490342033614</v>
      </c>
    </row>
    <row r="124" spans="1:6" x14ac:dyDescent="0.2">
      <c r="A124" s="2">
        <f t="shared" si="3"/>
        <v>120</v>
      </c>
      <c r="B124" s="3">
        <f t="shared" si="4"/>
        <v>19</v>
      </c>
      <c r="C124" s="5">
        <f>'Data Input'!$C$10</f>
        <v>350</v>
      </c>
      <c r="D124" s="6">
        <f>-PPMT('Data Input'!$C$8/12,$B$4-B125,$B$4,$F$4)</f>
        <v>254.76486041322227</v>
      </c>
      <c r="E124" s="6">
        <f>-IPMT('Data Input'!$C$8/12,$B$4-B125,$B$4,$F$4)</f>
        <v>38.861855147990049</v>
      </c>
      <c r="F124" s="8">
        <f t="shared" si="5"/>
        <v>5181.5806863986745</v>
      </c>
    </row>
    <row r="125" spans="1:6" x14ac:dyDescent="0.2">
      <c r="A125" s="1">
        <f t="shared" si="3"/>
        <v>121</v>
      </c>
      <c r="B125" s="1">
        <f t="shared" si="4"/>
        <v>18</v>
      </c>
      <c r="C125" s="5">
        <f>'Data Input'!$C$10</f>
        <v>350</v>
      </c>
      <c r="D125" s="6">
        <f>-PPMT('Data Input'!$C$8/12,$B$4-B126,$B$4,$F$4)</f>
        <v>256.67559686632148</v>
      </c>
      <c r="E125" s="6">
        <f>-IPMT('Data Input'!$C$8/12,$B$4-B126,$B$4,$F$4)</f>
        <v>36.95111869489088</v>
      </c>
      <c r="F125" s="8">
        <f t="shared" si="5"/>
        <v>4926.8158259854526</v>
      </c>
    </row>
    <row r="126" spans="1:6" x14ac:dyDescent="0.2">
      <c r="A126" s="1">
        <f t="shared" si="3"/>
        <v>122</v>
      </c>
      <c r="B126" s="1">
        <f t="shared" si="4"/>
        <v>17</v>
      </c>
      <c r="C126" s="5">
        <f>'Data Input'!$C$10</f>
        <v>350</v>
      </c>
      <c r="D126" s="6">
        <f>-PPMT('Data Input'!$C$8/12,$B$4-B127,$B$4,$F$4)</f>
        <v>258.60066384281885</v>
      </c>
      <c r="E126" s="6">
        <f>-IPMT('Data Input'!$C$8/12,$B$4-B127,$B$4,$F$4)</f>
        <v>35.026051718393475</v>
      </c>
      <c r="F126" s="8">
        <f t="shared" si="5"/>
        <v>4670.1402291191316</v>
      </c>
    </row>
    <row r="127" spans="1:6" x14ac:dyDescent="0.2">
      <c r="A127" s="1">
        <f t="shared" si="3"/>
        <v>123</v>
      </c>
      <c r="B127" s="1">
        <f t="shared" si="4"/>
        <v>16</v>
      </c>
      <c r="C127" s="5">
        <f>'Data Input'!$C$10</f>
        <v>350</v>
      </c>
      <c r="D127" s="6">
        <f>-PPMT('Data Input'!$C$8/12,$B$4-B128,$B$4,$F$4)</f>
        <v>260.54016882163995</v>
      </c>
      <c r="E127" s="6">
        <f>-IPMT('Data Input'!$C$8/12,$B$4-B128,$B$4,$F$4)</f>
        <v>33.086546739572327</v>
      </c>
      <c r="F127" s="8">
        <f t="shared" si="5"/>
        <v>4411.5395652763127</v>
      </c>
    </row>
    <row r="128" spans="1:6" x14ac:dyDescent="0.2">
      <c r="A128" s="1">
        <f t="shared" si="3"/>
        <v>124</v>
      </c>
      <c r="B128" s="1">
        <f t="shared" si="4"/>
        <v>15</v>
      </c>
      <c r="C128" s="5">
        <f>'Data Input'!$C$10</f>
        <v>350</v>
      </c>
      <c r="D128" s="6">
        <f>-PPMT('Data Input'!$C$8/12,$B$4-B129,$B$4,$F$4)</f>
        <v>262.49422008780226</v>
      </c>
      <c r="E128" s="6">
        <f>-IPMT('Data Input'!$C$8/12,$B$4-B129,$B$4,$F$4)</f>
        <v>31.132495473410039</v>
      </c>
      <c r="F128" s="8">
        <f t="shared" si="5"/>
        <v>4150.9993964546729</v>
      </c>
    </row>
    <row r="129" spans="1:6" x14ac:dyDescent="0.2">
      <c r="A129" s="1">
        <f t="shared" si="3"/>
        <v>125</v>
      </c>
      <c r="B129" s="1">
        <f t="shared" si="4"/>
        <v>14</v>
      </c>
      <c r="C129" s="5">
        <f>'Data Input'!$C$10</f>
        <v>350</v>
      </c>
      <c r="D129" s="6">
        <f>-PPMT('Data Input'!$C$8/12,$B$4-B130,$B$4,$F$4)</f>
        <v>264.46292673846079</v>
      </c>
      <c r="E129" s="6">
        <f>-IPMT('Data Input'!$C$8/12,$B$4-B130,$B$4,$F$4)</f>
        <v>29.163788822751517</v>
      </c>
      <c r="F129" s="8">
        <f t="shared" si="5"/>
        <v>3888.5051763668707</v>
      </c>
    </row>
    <row r="130" spans="1:6" x14ac:dyDescent="0.2">
      <c r="A130" s="1">
        <f t="shared" si="3"/>
        <v>126</v>
      </c>
      <c r="B130" s="1">
        <f t="shared" si="4"/>
        <v>13</v>
      </c>
      <c r="C130" s="5">
        <f>'Data Input'!$C$10</f>
        <v>350</v>
      </c>
      <c r="D130" s="6">
        <f>-PPMT('Data Input'!$C$8/12,$B$4-B131,$B$4,$F$4)</f>
        <v>266.44639868899924</v>
      </c>
      <c r="E130" s="6">
        <f>-IPMT('Data Input'!$C$8/12,$B$4-B131,$B$4,$F$4)</f>
        <v>27.180316872213062</v>
      </c>
      <c r="F130" s="8">
        <f t="shared" si="5"/>
        <v>3624.04224962841</v>
      </c>
    </row>
    <row r="131" spans="1:6" x14ac:dyDescent="0.2">
      <c r="A131" s="1">
        <f t="shared" si="3"/>
        <v>127</v>
      </c>
      <c r="B131" s="1">
        <f t="shared" si="4"/>
        <v>12</v>
      </c>
      <c r="C131" s="5">
        <f>'Data Input'!$C$10</f>
        <v>350</v>
      </c>
      <c r="D131" s="6">
        <f>-PPMT('Data Input'!$C$8/12,$B$4-B132,$B$4,$F$4)</f>
        <v>268.44474667916671</v>
      </c>
      <c r="E131" s="6">
        <f>-IPMT('Data Input'!$C$8/12,$B$4-B132,$B$4,$F$4)</f>
        <v>25.181968882045567</v>
      </c>
      <c r="F131" s="8">
        <f t="shared" si="5"/>
        <v>3357.5958509394109</v>
      </c>
    </row>
    <row r="132" spans="1:6" x14ac:dyDescent="0.2">
      <c r="A132" s="1">
        <f t="shared" si="3"/>
        <v>128</v>
      </c>
      <c r="B132" s="1">
        <f t="shared" si="4"/>
        <v>11</v>
      </c>
      <c r="C132" s="5">
        <f>'Data Input'!$C$10</f>
        <v>350</v>
      </c>
      <c r="D132" s="6">
        <f>-PPMT('Data Input'!$C$8/12,$B$4-B133,$B$4,$F$4)</f>
        <v>270.45808227926045</v>
      </c>
      <c r="E132" s="6">
        <f>-IPMT('Data Input'!$C$8/12,$B$4-B133,$B$4,$F$4)</f>
        <v>23.168633281951813</v>
      </c>
      <c r="F132" s="8">
        <f t="shared" si="5"/>
        <v>3089.1511042602442</v>
      </c>
    </row>
    <row r="133" spans="1:6" x14ac:dyDescent="0.2">
      <c r="A133" s="1">
        <f t="shared" ref="A133:A196" si="6">$B$4-B133</f>
        <v>129</v>
      </c>
      <c r="B133" s="1">
        <f t="shared" ref="B133:B196" si="7">B132-1</f>
        <v>10</v>
      </c>
      <c r="C133" s="5">
        <f>'Data Input'!$C$10</f>
        <v>350</v>
      </c>
      <c r="D133" s="6">
        <f>-PPMT('Data Input'!$C$8/12,$B$4-B134,$B$4,$F$4)</f>
        <v>272.48651789635494</v>
      </c>
      <c r="E133" s="6">
        <f>-IPMT('Data Input'!$C$8/12,$B$4-B134,$B$4,$F$4)</f>
        <v>21.140197664857361</v>
      </c>
      <c r="F133" s="8">
        <f t="shared" ref="F133:F196" si="8">F132-D132</f>
        <v>2818.6930219809838</v>
      </c>
    </row>
    <row r="134" spans="1:6" x14ac:dyDescent="0.2">
      <c r="A134" s="1">
        <f t="shared" si="6"/>
        <v>130</v>
      </c>
      <c r="B134" s="1">
        <f t="shared" si="7"/>
        <v>9</v>
      </c>
      <c r="C134" s="5">
        <f>'Data Input'!$C$10</f>
        <v>350</v>
      </c>
      <c r="D134" s="6">
        <f>-PPMT('Data Input'!$C$8/12,$B$4-B135,$B$4,$F$4)</f>
        <v>274.53016678057759</v>
      </c>
      <c r="E134" s="6">
        <f>-IPMT('Data Input'!$C$8/12,$B$4-B135,$B$4,$F$4)</f>
        <v>19.096548780634699</v>
      </c>
      <c r="F134" s="8">
        <f t="shared" si="8"/>
        <v>2546.2065040846287</v>
      </c>
    </row>
    <row r="135" spans="1:6" x14ac:dyDescent="0.2">
      <c r="A135" s="1">
        <f t="shared" si="6"/>
        <v>131</v>
      </c>
      <c r="B135" s="1">
        <f t="shared" si="7"/>
        <v>8</v>
      </c>
      <c r="C135" s="5">
        <f>'Data Input'!$C$10</f>
        <v>350</v>
      </c>
      <c r="D135" s="6">
        <f>-PPMT('Data Input'!$C$8/12,$B$4-B136,$B$4,$F$4)</f>
        <v>276.58914303143189</v>
      </c>
      <c r="E135" s="6">
        <f>-IPMT('Data Input'!$C$8/12,$B$4-B136,$B$4,$F$4)</f>
        <v>17.037572529780366</v>
      </c>
      <c r="F135" s="8">
        <f t="shared" si="8"/>
        <v>2271.6763373040512</v>
      </c>
    </row>
    <row r="136" spans="1:6" x14ac:dyDescent="0.2">
      <c r="A136" s="2">
        <f t="shared" si="6"/>
        <v>132</v>
      </c>
      <c r="B136" s="3">
        <f t="shared" si="7"/>
        <v>7</v>
      </c>
      <c r="C136" s="5">
        <f>'Data Input'!$C$10</f>
        <v>350</v>
      </c>
      <c r="D136" s="6">
        <f>-PPMT('Data Input'!$C$8/12,$B$4-B137,$B$4,$F$4)</f>
        <v>278.66356160416763</v>
      </c>
      <c r="E136" s="6">
        <f>-IPMT('Data Input'!$C$8/12,$B$4-B137,$B$4,$F$4)</f>
        <v>14.963153957044629</v>
      </c>
      <c r="F136" s="8">
        <f t="shared" si="8"/>
        <v>1995.0871942726194</v>
      </c>
    </row>
    <row r="137" spans="1:6" x14ac:dyDescent="0.2">
      <c r="A137" s="1">
        <f t="shared" si="6"/>
        <v>133</v>
      </c>
      <c r="B137" s="1">
        <f t="shared" si="7"/>
        <v>6</v>
      </c>
      <c r="C137" s="5">
        <f>'Data Input'!$C$10</f>
        <v>350</v>
      </c>
      <c r="D137" s="6">
        <f>-PPMT('Data Input'!$C$8/12,$B$4-B138,$B$4,$F$4)</f>
        <v>280.75353831619896</v>
      </c>
      <c r="E137" s="6">
        <f>-IPMT('Data Input'!$C$8/12,$B$4-B138,$B$4,$F$4)</f>
        <v>12.87317724501337</v>
      </c>
      <c r="F137" s="8">
        <f t="shared" si="8"/>
        <v>1716.4236326684518</v>
      </c>
    </row>
    <row r="138" spans="1:6" x14ac:dyDescent="0.2">
      <c r="A138" s="1">
        <f t="shared" si="6"/>
        <v>134</v>
      </c>
      <c r="B138" s="1">
        <f t="shared" si="7"/>
        <v>5</v>
      </c>
      <c r="C138" s="5">
        <f>'Data Input'!$C$10</f>
        <v>350</v>
      </c>
      <c r="D138" s="6">
        <f>-PPMT('Data Input'!$C$8/12,$B$4-B139,$B$4,$F$4)</f>
        <v>282.8591898535704</v>
      </c>
      <c r="E138" s="6">
        <f>-IPMT('Data Input'!$C$8/12,$B$4-B139,$B$4,$F$4)</f>
        <v>10.767525707641878</v>
      </c>
      <c r="F138" s="8">
        <f t="shared" si="8"/>
        <v>1435.6700943522528</v>
      </c>
    </row>
    <row r="139" spans="1:6" x14ac:dyDescent="0.2">
      <c r="A139" s="1">
        <f t="shared" si="6"/>
        <v>135</v>
      </c>
      <c r="B139" s="1">
        <f t="shared" si="7"/>
        <v>4</v>
      </c>
      <c r="C139" s="5">
        <f>'Data Input'!$C$10</f>
        <v>350</v>
      </c>
      <c r="D139" s="6">
        <f>-PPMT('Data Input'!$C$8/12,$B$4-B140,$B$4,$F$4)</f>
        <v>284.98063377747224</v>
      </c>
      <c r="E139" s="6">
        <f>-IPMT('Data Input'!$C$8/12,$B$4-B140,$B$4,$F$4)</f>
        <v>8.6460817837400992</v>
      </c>
      <c r="F139" s="8">
        <f t="shared" si="8"/>
        <v>1152.8109044986825</v>
      </c>
    </row>
    <row r="140" spans="1:6" x14ac:dyDescent="0.2">
      <c r="A140" s="1">
        <f t="shared" si="6"/>
        <v>136</v>
      </c>
      <c r="B140" s="1">
        <f t="shared" si="7"/>
        <v>3</v>
      </c>
      <c r="C140" s="5">
        <f>'Data Input'!$C$10</f>
        <v>350</v>
      </c>
      <c r="D140" s="6">
        <f>-PPMT('Data Input'!$C$8/12,$B$4-B141,$B$4,$F$4)</f>
        <v>287.11798853080325</v>
      </c>
      <c r="E140" s="6">
        <f>-IPMT('Data Input'!$C$8/12,$B$4-B141,$B$4,$F$4)</f>
        <v>6.508727030409057</v>
      </c>
      <c r="F140" s="8">
        <f t="shared" si="8"/>
        <v>867.83027072121024</v>
      </c>
    </row>
    <row r="141" spans="1:6" x14ac:dyDescent="0.2">
      <c r="A141" s="1">
        <f t="shared" si="6"/>
        <v>137</v>
      </c>
      <c r="B141" s="1">
        <f t="shared" si="7"/>
        <v>2</v>
      </c>
      <c r="C141" s="5">
        <f>'Data Input'!$C$10</f>
        <v>350</v>
      </c>
      <c r="D141" s="6">
        <f>-PPMT('Data Input'!$C$8/12,$B$4-B142,$B$4,$F$4)</f>
        <v>289.27137344478427</v>
      </c>
      <c r="E141" s="6">
        <f>-IPMT('Data Input'!$C$8/12,$B$4-B142,$B$4,$F$4)</f>
        <v>4.3553421164280337</v>
      </c>
      <c r="F141" s="8">
        <f t="shared" si="8"/>
        <v>580.712282190407</v>
      </c>
    </row>
    <row r="142" spans="1:6" x14ac:dyDescent="0.2">
      <c r="A142" s="1">
        <f t="shared" si="6"/>
        <v>138</v>
      </c>
      <c r="B142" s="1">
        <f t="shared" si="7"/>
        <v>1</v>
      </c>
      <c r="C142" s="5">
        <f>'Data Input'!$C$10</f>
        <v>350</v>
      </c>
      <c r="D142" s="6">
        <f>-PPMT('Data Input'!$C$8/12,$B$4-B143,$B$4,$F$4)</f>
        <v>291.44090874562016</v>
      </c>
      <c r="E142" s="6">
        <f>-IPMT('Data Input'!$C$8/12,$B$4-B143,$B$4,$F$4)</f>
        <v>2.1858068155921515</v>
      </c>
      <c r="F142" s="8">
        <f t="shared" si="8"/>
        <v>291.44090874562272</v>
      </c>
    </row>
    <row r="143" spans="1:6" x14ac:dyDescent="0.2">
      <c r="A143" s="1">
        <f t="shared" si="6"/>
        <v>139</v>
      </c>
      <c r="B143" s="1">
        <f t="shared" si="7"/>
        <v>0</v>
      </c>
      <c r="C143" s="5">
        <f>'Data Input'!$C$10</f>
        <v>350</v>
      </c>
      <c r="D143" s="6" t="e">
        <f>-PPMT('Data Input'!$C$8/12,$B$4-B144,$B$4,$F$4)</f>
        <v>#NUM!</v>
      </c>
      <c r="E143" s="6" t="e">
        <f>-IPMT('Data Input'!$C$8/12,$B$4-B144,$B$4,$F$4)</f>
        <v>#NUM!</v>
      </c>
      <c r="F143" s="8">
        <f t="shared" si="8"/>
        <v>2.5579538487363607E-12</v>
      </c>
    </row>
    <row r="144" spans="1:6" x14ac:dyDescent="0.2">
      <c r="A144" s="1">
        <f t="shared" si="6"/>
        <v>140</v>
      </c>
      <c r="B144" s="1">
        <f t="shared" si="7"/>
        <v>-1</v>
      </c>
      <c r="C144" s="5">
        <f>'Data Input'!$C$10</f>
        <v>350</v>
      </c>
      <c r="D144" s="6" t="e">
        <f>-PPMT('Data Input'!$C$8/12,$B$4-B145,$B$4,$F$4)</f>
        <v>#NUM!</v>
      </c>
      <c r="E144" s="6" t="e">
        <f>-IPMT('Data Input'!$C$8/12,$B$4-B145,$B$4,$F$4)</f>
        <v>#NUM!</v>
      </c>
      <c r="F144" s="8" t="e">
        <f t="shared" si="8"/>
        <v>#NUM!</v>
      </c>
    </row>
    <row r="145" spans="1:6" x14ac:dyDescent="0.2">
      <c r="A145" s="1">
        <f t="shared" si="6"/>
        <v>141</v>
      </c>
      <c r="B145" s="1">
        <f t="shared" si="7"/>
        <v>-2</v>
      </c>
      <c r="C145" s="5">
        <f>'Data Input'!$C$10</f>
        <v>350</v>
      </c>
      <c r="D145" s="6" t="e">
        <f>-PPMT('Data Input'!$C$8/12,$B$4-B146,$B$4,$F$4)</f>
        <v>#NUM!</v>
      </c>
      <c r="E145" s="6" t="e">
        <f>-IPMT('Data Input'!$C$8/12,$B$4-B146,$B$4,$F$4)</f>
        <v>#NUM!</v>
      </c>
      <c r="F145" s="8" t="e">
        <f t="shared" si="8"/>
        <v>#NUM!</v>
      </c>
    </row>
    <row r="146" spans="1:6" x14ac:dyDescent="0.2">
      <c r="A146" s="1">
        <f t="shared" si="6"/>
        <v>142</v>
      </c>
      <c r="B146" s="1">
        <f t="shared" si="7"/>
        <v>-3</v>
      </c>
      <c r="C146" s="5">
        <f>'Data Input'!$C$10</f>
        <v>350</v>
      </c>
      <c r="D146" s="6" t="e">
        <f>-PPMT('Data Input'!$C$8/12,$B$4-B147,$B$4,$F$4)</f>
        <v>#NUM!</v>
      </c>
      <c r="E146" s="6" t="e">
        <f>-IPMT('Data Input'!$C$8/12,$B$4-B147,$B$4,$F$4)</f>
        <v>#NUM!</v>
      </c>
      <c r="F146" s="8" t="e">
        <f t="shared" si="8"/>
        <v>#NUM!</v>
      </c>
    </row>
    <row r="147" spans="1:6" x14ac:dyDescent="0.2">
      <c r="A147" s="1">
        <f t="shared" si="6"/>
        <v>143</v>
      </c>
      <c r="B147" s="1">
        <f t="shared" si="7"/>
        <v>-4</v>
      </c>
      <c r="C147" s="5">
        <f>'Data Input'!$C$10</f>
        <v>350</v>
      </c>
      <c r="D147" s="6" t="e">
        <f>-PPMT('Data Input'!$C$8/12,$B$4-B148,$B$4,$F$4)</f>
        <v>#NUM!</v>
      </c>
      <c r="E147" s="6" t="e">
        <f>-IPMT('Data Input'!$C$8/12,$B$4-B148,$B$4,$F$4)</f>
        <v>#NUM!</v>
      </c>
      <c r="F147" s="8" t="e">
        <f t="shared" si="8"/>
        <v>#NUM!</v>
      </c>
    </row>
    <row r="148" spans="1:6" x14ac:dyDescent="0.2">
      <c r="A148" s="2">
        <f t="shared" si="6"/>
        <v>144</v>
      </c>
      <c r="B148" s="3">
        <f t="shared" si="7"/>
        <v>-5</v>
      </c>
      <c r="C148" s="5">
        <f>'Data Input'!$C$10</f>
        <v>350</v>
      </c>
      <c r="D148" s="6" t="e">
        <f>-PPMT('Data Input'!$C$8/12,$B$4-B149,$B$4,$F$4)</f>
        <v>#NUM!</v>
      </c>
      <c r="E148" s="6" t="e">
        <f>-IPMT('Data Input'!$C$8/12,$B$4-B149,$B$4,$F$4)</f>
        <v>#NUM!</v>
      </c>
      <c r="F148" s="8" t="e">
        <f t="shared" si="8"/>
        <v>#NUM!</v>
      </c>
    </row>
    <row r="149" spans="1:6" x14ac:dyDescent="0.2">
      <c r="A149" s="1">
        <f t="shared" si="6"/>
        <v>145</v>
      </c>
      <c r="B149" s="1">
        <f t="shared" si="7"/>
        <v>-6</v>
      </c>
      <c r="C149" s="5">
        <f>'Data Input'!$C$10</f>
        <v>350</v>
      </c>
      <c r="D149" s="6" t="e">
        <f>-PPMT('Data Input'!$C$8/12,$B$4-B150,$B$4,$F$4)</f>
        <v>#NUM!</v>
      </c>
      <c r="E149" s="6" t="e">
        <f>-IPMT('Data Input'!$C$8/12,$B$4-B150,$B$4,$F$4)</f>
        <v>#NUM!</v>
      </c>
      <c r="F149" s="8" t="e">
        <f t="shared" si="8"/>
        <v>#NUM!</v>
      </c>
    </row>
    <row r="150" spans="1:6" x14ac:dyDescent="0.2">
      <c r="A150" s="1">
        <f t="shared" si="6"/>
        <v>146</v>
      </c>
      <c r="B150" s="1">
        <f t="shared" si="7"/>
        <v>-7</v>
      </c>
      <c r="C150" s="5">
        <f>'Data Input'!$C$10</f>
        <v>350</v>
      </c>
      <c r="D150" s="6" t="e">
        <f>-PPMT('Data Input'!$C$8/12,$B$4-B151,$B$4,$F$4)</f>
        <v>#NUM!</v>
      </c>
      <c r="E150" s="6" t="e">
        <f>-IPMT('Data Input'!$C$8/12,$B$4-B151,$B$4,$F$4)</f>
        <v>#NUM!</v>
      </c>
      <c r="F150" s="8" t="e">
        <f t="shared" si="8"/>
        <v>#NUM!</v>
      </c>
    </row>
    <row r="151" spans="1:6" x14ac:dyDescent="0.2">
      <c r="A151" s="1">
        <f t="shared" si="6"/>
        <v>147</v>
      </c>
      <c r="B151" s="1">
        <f t="shared" si="7"/>
        <v>-8</v>
      </c>
      <c r="C151" s="5">
        <f>'Data Input'!$C$10</f>
        <v>350</v>
      </c>
      <c r="D151" s="6" t="e">
        <f>-PPMT('Data Input'!$C$8/12,$B$4-B152,$B$4,$F$4)</f>
        <v>#NUM!</v>
      </c>
      <c r="E151" s="6" t="e">
        <f>-IPMT('Data Input'!$C$8/12,$B$4-B152,$B$4,$F$4)</f>
        <v>#NUM!</v>
      </c>
      <c r="F151" s="8" t="e">
        <f t="shared" si="8"/>
        <v>#NUM!</v>
      </c>
    </row>
    <row r="152" spans="1:6" x14ac:dyDescent="0.2">
      <c r="A152" s="1">
        <f t="shared" si="6"/>
        <v>148</v>
      </c>
      <c r="B152" s="1">
        <f t="shared" si="7"/>
        <v>-9</v>
      </c>
      <c r="C152" s="5">
        <f>'Data Input'!$C$10</f>
        <v>350</v>
      </c>
      <c r="D152" s="6" t="e">
        <f>-PPMT('Data Input'!$C$8/12,$B$4-B153,$B$4,$F$4)</f>
        <v>#NUM!</v>
      </c>
      <c r="E152" s="6" t="e">
        <f>-IPMT('Data Input'!$C$8/12,$B$4-B153,$B$4,$F$4)</f>
        <v>#NUM!</v>
      </c>
      <c r="F152" s="8" t="e">
        <f t="shared" si="8"/>
        <v>#NUM!</v>
      </c>
    </row>
    <row r="153" spans="1:6" x14ac:dyDescent="0.2">
      <c r="A153" s="1">
        <f t="shared" si="6"/>
        <v>149</v>
      </c>
      <c r="B153" s="1">
        <f t="shared" si="7"/>
        <v>-10</v>
      </c>
      <c r="C153" s="5">
        <f>'Data Input'!$C$10</f>
        <v>350</v>
      </c>
      <c r="D153" s="6" t="e">
        <f>-PPMT('Data Input'!$C$8/12,$B$4-B154,$B$4,$F$4)</f>
        <v>#NUM!</v>
      </c>
      <c r="E153" s="6" t="e">
        <f>-IPMT('Data Input'!$C$8/12,$B$4-B154,$B$4,$F$4)</f>
        <v>#NUM!</v>
      </c>
      <c r="F153" s="8" t="e">
        <f t="shared" si="8"/>
        <v>#NUM!</v>
      </c>
    </row>
    <row r="154" spans="1:6" x14ac:dyDescent="0.2">
      <c r="A154" s="1">
        <f t="shared" si="6"/>
        <v>150</v>
      </c>
      <c r="B154" s="1">
        <f t="shared" si="7"/>
        <v>-11</v>
      </c>
      <c r="C154" s="5">
        <f>'Data Input'!$C$10</f>
        <v>350</v>
      </c>
      <c r="D154" s="6" t="e">
        <f>-PPMT('Data Input'!$C$8/12,$B$4-B155,$B$4,$F$4)</f>
        <v>#NUM!</v>
      </c>
      <c r="E154" s="6" t="e">
        <f>-IPMT('Data Input'!$C$8/12,$B$4-B155,$B$4,$F$4)</f>
        <v>#NUM!</v>
      </c>
      <c r="F154" s="8" t="e">
        <f t="shared" si="8"/>
        <v>#NUM!</v>
      </c>
    </row>
    <row r="155" spans="1:6" x14ac:dyDescent="0.2">
      <c r="A155" s="1">
        <f t="shared" si="6"/>
        <v>151</v>
      </c>
      <c r="B155" s="1">
        <f t="shared" si="7"/>
        <v>-12</v>
      </c>
      <c r="C155" s="5">
        <f>'Data Input'!$C$10</f>
        <v>350</v>
      </c>
      <c r="D155" s="6" t="e">
        <f>-PPMT('Data Input'!$C$8/12,$B$4-B156,$B$4,$F$4)</f>
        <v>#NUM!</v>
      </c>
      <c r="E155" s="6" t="e">
        <f>-IPMT('Data Input'!$C$8/12,$B$4-B156,$B$4,$F$4)</f>
        <v>#NUM!</v>
      </c>
      <c r="F155" s="8" t="e">
        <f t="shared" si="8"/>
        <v>#NUM!</v>
      </c>
    </row>
    <row r="156" spans="1:6" x14ac:dyDescent="0.2">
      <c r="A156" s="1">
        <f t="shared" si="6"/>
        <v>152</v>
      </c>
      <c r="B156" s="1">
        <f t="shared" si="7"/>
        <v>-13</v>
      </c>
      <c r="C156" s="5">
        <f>'Data Input'!$C$10</f>
        <v>350</v>
      </c>
      <c r="D156" s="6" t="e">
        <f>-PPMT('Data Input'!$C$8/12,$B$4-B157,$B$4,$F$4)</f>
        <v>#NUM!</v>
      </c>
      <c r="E156" s="6" t="e">
        <f>-IPMT('Data Input'!$C$8/12,$B$4-B157,$B$4,$F$4)</f>
        <v>#NUM!</v>
      </c>
      <c r="F156" s="8" t="e">
        <f t="shared" si="8"/>
        <v>#NUM!</v>
      </c>
    </row>
    <row r="157" spans="1:6" x14ac:dyDescent="0.2">
      <c r="A157" s="1">
        <f t="shared" si="6"/>
        <v>153</v>
      </c>
      <c r="B157" s="1">
        <f t="shared" si="7"/>
        <v>-14</v>
      </c>
      <c r="C157" s="5">
        <f>'Data Input'!$C$10</f>
        <v>350</v>
      </c>
      <c r="D157" s="6" t="e">
        <f>-PPMT('Data Input'!$C$8/12,$B$4-B158,$B$4,$F$4)</f>
        <v>#NUM!</v>
      </c>
      <c r="E157" s="6" t="e">
        <f>-IPMT('Data Input'!$C$8/12,$B$4-B158,$B$4,$F$4)</f>
        <v>#NUM!</v>
      </c>
      <c r="F157" s="8" t="e">
        <f t="shared" si="8"/>
        <v>#NUM!</v>
      </c>
    </row>
    <row r="158" spans="1:6" x14ac:dyDescent="0.2">
      <c r="A158" s="1">
        <f t="shared" si="6"/>
        <v>154</v>
      </c>
      <c r="B158" s="1">
        <f t="shared" si="7"/>
        <v>-15</v>
      </c>
      <c r="C158" s="5">
        <f>'Data Input'!$C$10</f>
        <v>350</v>
      </c>
      <c r="D158" s="6" t="e">
        <f>-PPMT('Data Input'!$C$8/12,$B$4-B159,$B$4,$F$4)</f>
        <v>#NUM!</v>
      </c>
      <c r="E158" s="6" t="e">
        <f>-IPMT('Data Input'!$C$8/12,$B$4-B159,$B$4,$F$4)</f>
        <v>#NUM!</v>
      </c>
      <c r="F158" s="8" t="e">
        <f t="shared" si="8"/>
        <v>#NUM!</v>
      </c>
    </row>
    <row r="159" spans="1:6" x14ac:dyDescent="0.2">
      <c r="A159" s="1">
        <f t="shared" si="6"/>
        <v>155</v>
      </c>
      <c r="B159" s="1">
        <f t="shared" si="7"/>
        <v>-16</v>
      </c>
      <c r="C159" s="5">
        <f>'Data Input'!$C$10</f>
        <v>350</v>
      </c>
      <c r="D159" s="6" t="e">
        <f>-PPMT('Data Input'!$C$8/12,$B$4-B160,$B$4,$F$4)</f>
        <v>#NUM!</v>
      </c>
      <c r="E159" s="6" t="e">
        <f>-IPMT('Data Input'!$C$8/12,$B$4-B160,$B$4,$F$4)</f>
        <v>#NUM!</v>
      </c>
      <c r="F159" s="8" t="e">
        <f t="shared" si="8"/>
        <v>#NUM!</v>
      </c>
    </row>
    <row r="160" spans="1:6" x14ac:dyDescent="0.2">
      <c r="A160" s="2">
        <f t="shared" si="6"/>
        <v>156</v>
      </c>
      <c r="B160" s="3">
        <f t="shared" si="7"/>
        <v>-17</v>
      </c>
      <c r="C160" s="5">
        <f>'Data Input'!$C$10</f>
        <v>350</v>
      </c>
      <c r="D160" s="6" t="e">
        <f>-PPMT('Data Input'!$C$8/12,$B$4-B161,$B$4,$F$4)</f>
        <v>#NUM!</v>
      </c>
      <c r="E160" s="6" t="e">
        <f>-IPMT('Data Input'!$C$8/12,$B$4-B161,$B$4,$F$4)</f>
        <v>#NUM!</v>
      </c>
      <c r="F160" s="8" t="e">
        <f t="shared" si="8"/>
        <v>#NUM!</v>
      </c>
    </row>
    <row r="161" spans="1:6" x14ac:dyDescent="0.2">
      <c r="A161" s="1">
        <f t="shared" si="6"/>
        <v>157</v>
      </c>
      <c r="B161" s="1">
        <f t="shared" si="7"/>
        <v>-18</v>
      </c>
      <c r="C161" s="5">
        <f>'Data Input'!$C$10</f>
        <v>350</v>
      </c>
      <c r="D161" s="6" t="e">
        <f>-PPMT('Data Input'!$C$8/12,$B$4-B162,$B$4,$F$4)</f>
        <v>#NUM!</v>
      </c>
      <c r="E161" s="6" t="e">
        <f>-IPMT('Data Input'!$C$8/12,$B$4-B162,$B$4,$F$4)</f>
        <v>#NUM!</v>
      </c>
      <c r="F161" s="8" t="e">
        <f t="shared" si="8"/>
        <v>#NUM!</v>
      </c>
    </row>
    <row r="162" spans="1:6" x14ac:dyDescent="0.2">
      <c r="A162" s="1">
        <f t="shared" si="6"/>
        <v>158</v>
      </c>
      <c r="B162" s="1">
        <f t="shared" si="7"/>
        <v>-19</v>
      </c>
      <c r="C162" s="5">
        <f>'Data Input'!$C$10</f>
        <v>350</v>
      </c>
      <c r="D162" s="6" t="e">
        <f>-PPMT('Data Input'!$C$8/12,$B$4-B163,$B$4,$F$4)</f>
        <v>#NUM!</v>
      </c>
      <c r="E162" s="6" t="e">
        <f>-IPMT('Data Input'!$C$8/12,$B$4-B163,$B$4,$F$4)</f>
        <v>#NUM!</v>
      </c>
      <c r="F162" s="8" t="e">
        <f t="shared" si="8"/>
        <v>#NUM!</v>
      </c>
    </row>
    <row r="163" spans="1:6" x14ac:dyDescent="0.2">
      <c r="A163" s="1">
        <f t="shared" si="6"/>
        <v>159</v>
      </c>
      <c r="B163" s="1">
        <f t="shared" si="7"/>
        <v>-20</v>
      </c>
      <c r="C163" s="5">
        <f>'Data Input'!$C$10</f>
        <v>350</v>
      </c>
      <c r="D163" s="6" t="e">
        <f>-PPMT('Data Input'!$C$8/12,$B$4-B164,$B$4,$F$4)</f>
        <v>#NUM!</v>
      </c>
      <c r="E163" s="6" t="e">
        <f>-IPMT('Data Input'!$C$8/12,$B$4-B164,$B$4,$F$4)</f>
        <v>#NUM!</v>
      </c>
      <c r="F163" s="8" t="e">
        <f t="shared" si="8"/>
        <v>#NUM!</v>
      </c>
    </row>
    <row r="164" spans="1:6" x14ac:dyDescent="0.2">
      <c r="A164" s="1">
        <f t="shared" si="6"/>
        <v>160</v>
      </c>
      <c r="B164" s="1">
        <f t="shared" si="7"/>
        <v>-21</v>
      </c>
      <c r="C164" s="5">
        <f>'Data Input'!$C$10</f>
        <v>350</v>
      </c>
      <c r="D164" s="6" t="e">
        <f>-PPMT('Data Input'!$C$8/12,$B$4-B165,$B$4,$F$4)</f>
        <v>#NUM!</v>
      </c>
      <c r="E164" s="6" t="e">
        <f>-IPMT('Data Input'!$C$8/12,$B$4-B165,$B$4,$F$4)</f>
        <v>#NUM!</v>
      </c>
      <c r="F164" s="8" t="e">
        <f t="shared" si="8"/>
        <v>#NUM!</v>
      </c>
    </row>
    <row r="165" spans="1:6" x14ac:dyDescent="0.2">
      <c r="A165" s="1">
        <f t="shared" si="6"/>
        <v>161</v>
      </c>
      <c r="B165" s="1">
        <f t="shared" si="7"/>
        <v>-22</v>
      </c>
      <c r="C165" s="5">
        <f>'Data Input'!$C$10</f>
        <v>350</v>
      </c>
      <c r="D165" s="6" t="e">
        <f>-PPMT('Data Input'!$C$8/12,$B$4-B166,$B$4,$F$4)</f>
        <v>#NUM!</v>
      </c>
      <c r="E165" s="6" t="e">
        <f>-IPMT('Data Input'!$C$8/12,$B$4-B166,$B$4,$F$4)</f>
        <v>#NUM!</v>
      </c>
      <c r="F165" s="8" t="e">
        <f t="shared" si="8"/>
        <v>#NUM!</v>
      </c>
    </row>
    <row r="166" spans="1:6" x14ac:dyDescent="0.2">
      <c r="A166" s="1">
        <f t="shared" si="6"/>
        <v>162</v>
      </c>
      <c r="B166" s="1">
        <f t="shared" si="7"/>
        <v>-23</v>
      </c>
      <c r="C166" s="5">
        <f>'Data Input'!$C$10</f>
        <v>350</v>
      </c>
      <c r="D166" s="6" t="e">
        <f>-PPMT('Data Input'!$C$8/12,$B$4-B167,$B$4,$F$4)</f>
        <v>#NUM!</v>
      </c>
      <c r="E166" s="6" t="e">
        <f>-IPMT('Data Input'!$C$8/12,$B$4-B167,$B$4,$F$4)</f>
        <v>#NUM!</v>
      </c>
      <c r="F166" s="8" t="e">
        <f t="shared" si="8"/>
        <v>#NUM!</v>
      </c>
    </row>
    <row r="167" spans="1:6" x14ac:dyDescent="0.2">
      <c r="A167" s="1">
        <f t="shared" si="6"/>
        <v>163</v>
      </c>
      <c r="B167" s="1">
        <f t="shared" si="7"/>
        <v>-24</v>
      </c>
      <c r="C167" s="5">
        <f>'Data Input'!$C$10</f>
        <v>350</v>
      </c>
      <c r="D167" s="6" t="e">
        <f>-PPMT('Data Input'!$C$8/12,$B$4-B168,$B$4,$F$4)</f>
        <v>#NUM!</v>
      </c>
      <c r="E167" s="6" t="e">
        <f>-IPMT('Data Input'!$C$8/12,$B$4-B168,$B$4,$F$4)</f>
        <v>#NUM!</v>
      </c>
      <c r="F167" s="8" t="e">
        <f t="shared" si="8"/>
        <v>#NUM!</v>
      </c>
    </row>
    <row r="168" spans="1:6" x14ac:dyDescent="0.2">
      <c r="A168" s="1">
        <f t="shared" si="6"/>
        <v>164</v>
      </c>
      <c r="B168" s="1">
        <f t="shared" si="7"/>
        <v>-25</v>
      </c>
      <c r="C168" s="5">
        <f>'Data Input'!$C$10</f>
        <v>350</v>
      </c>
      <c r="D168" s="6" t="e">
        <f>-PPMT('Data Input'!$C$8/12,$B$4-B169,$B$4,$F$4)</f>
        <v>#NUM!</v>
      </c>
      <c r="E168" s="6" t="e">
        <f>-IPMT('Data Input'!$C$8/12,$B$4-B169,$B$4,$F$4)</f>
        <v>#NUM!</v>
      </c>
      <c r="F168" s="8" t="e">
        <f t="shared" si="8"/>
        <v>#NUM!</v>
      </c>
    </row>
    <row r="169" spans="1:6" x14ac:dyDescent="0.2">
      <c r="A169" s="1">
        <f t="shared" si="6"/>
        <v>165</v>
      </c>
      <c r="B169" s="1">
        <f t="shared" si="7"/>
        <v>-26</v>
      </c>
      <c r="C169" s="5">
        <f>'Data Input'!$C$10</f>
        <v>350</v>
      </c>
      <c r="D169" s="6" t="e">
        <f>-PPMT('Data Input'!$C$8/12,$B$4-B170,$B$4,$F$4)</f>
        <v>#NUM!</v>
      </c>
      <c r="E169" s="6" t="e">
        <f>-IPMT('Data Input'!$C$8/12,$B$4-B170,$B$4,$F$4)</f>
        <v>#NUM!</v>
      </c>
      <c r="F169" s="8" t="e">
        <f t="shared" si="8"/>
        <v>#NUM!</v>
      </c>
    </row>
    <row r="170" spans="1:6" x14ac:dyDescent="0.2">
      <c r="A170" s="1">
        <f t="shared" si="6"/>
        <v>166</v>
      </c>
      <c r="B170" s="1">
        <f t="shared" si="7"/>
        <v>-27</v>
      </c>
      <c r="C170" s="5">
        <f>'Data Input'!$C$10</f>
        <v>350</v>
      </c>
      <c r="D170" s="6" t="e">
        <f>-PPMT('Data Input'!$C$8/12,$B$4-B171,$B$4,$F$4)</f>
        <v>#NUM!</v>
      </c>
      <c r="E170" s="6" t="e">
        <f>-IPMT('Data Input'!$C$8/12,$B$4-B171,$B$4,$F$4)</f>
        <v>#NUM!</v>
      </c>
      <c r="F170" s="8" t="e">
        <f t="shared" si="8"/>
        <v>#NUM!</v>
      </c>
    </row>
    <row r="171" spans="1:6" x14ac:dyDescent="0.2">
      <c r="A171" s="1">
        <f t="shared" si="6"/>
        <v>167</v>
      </c>
      <c r="B171" s="1">
        <f t="shared" si="7"/>
        <v>-28</v>
      </c>
      <c r="C171" s="5">
        <f>'Data Input'!$C$10</f>
        <v>350</v>
      </c>
      <c r="D171" s="6" t="e">
        <f>-PPMT('Data Input'!$C$8/12,$B$4-B172,$B$4,$F$4)</f>
        <v>#NUM!</v>
      </c>
      <c r="E171" s="6" t="e">
        <f>-IPMT('Data Input'!$C$8/12,$B$4-B172,$B$4,$F$4)</f>
        <v>#NUM!</v>
      </c>
      <c r="F171" s="8" t="e">
        <f t="shared" si="8"/>
        <v>#NUM!</v>
      </c>
    </row>
    <row r="172" spans="1:6" x14ac:dyDescent="0.2">
      <c r="A172" s="2">
        <f t="shared" si="6"/>
        <v>168</v>
      </c>
      <c r="B172" s="3">
        <f t="shared" si="7"/>
        <v>-29</v>
      </c>
      <c r="C172" s="5">
        <f>'Data Input'!$C$10</f>
        <v>350</v>
      </c>
      <c r="D172" s="6" t="e">
        <f>-PPMT('Data Input'!$C$8/12,$B$4-B173,$B$4,$F$4)</f>
        <v>#NUM!</v>
      </c>
      <c r="E172" s="6" t="e">
        <f>-IPMT('Data Input'!$C$8/12,$B$4-B173,$B$4,$F$4)</f>
        <v>#NUM!</v>
      </c>
      <c r="F172" s="8" t="e">
        <f t="shared" si="8"/>
        <v>#NUM!</v>
      </c>
    </row>
    <row r="173" spans="1:6" x14ac:dyDescent="0.2">
      <c r="A173" s="1">
        <f t="shared" si="6"/>
        <v>169</v>
      </c>
      <c r="B173" s="1">
        <f t="shared" si="7"/>
        <v>-30</v>
      </c>
      <c r="C173" s="5">
        <f>'Data Input'!$C$10</f>
        <v>350</v>
      </c>
      <c r="D173" s="6" t="e">
        <f>-PPMT('Data Input'!$C$8/12,$B$4-B174,$B$4,$F$4)</f>
        <v>#NUM!</v>
      </c>
      <c r="E173" s="6" t="e">
        <f>-IPMT('Data Input'!$C$8/12,$B$4-B174,$B$4,$F$4)</f>
        <v>#NUM!</v>
      </c>
      <c r="F173" s="8" t="e">
        <f t="shared" si="8"/>
        <v>#NUM!</v>
      </c>
    </row>
    <row r="174" spans="1:6" x14ac:dyDescent="0.2">
      <c r="A174" s="1">
        <f t="shared" si="6"/>
        <v>170</v>
      </c>
      <c r="B174" s="1">
        <f t="shared" si="7"/>
        <v>-31</v>
      </c>
      <c r="C174" s="5">
        <f>'Data Input'!$C$10</f>
        <v>350</v>
      </c>
      <c r="D174" s="6" t="e">
        <f>-PPMT('Data Input'!$C$8/12,$B$4-B175,$B$4,$F$4)</f>
        <v>#NUM!</v>
      </c>
      <c r="E174" s="6" t="e">
        <f>-IPMT('Data Input'!$C$8/12,$B$4-B175,$B$4,$F$4)</f>
        <v>#NUM!</v>
      </c>
      <c r="F174" s="8" t="e">
        <f t="shared" si="8"/>
        <v>#NUM!</v>
      </c>
    </row>
    <row r="175" spans="1:6" x14ac:dyDescent="0.2">
      <c r="A175" s="1">
        <f t="shared" si="6"/>
        <v>171</v>
      </c>
      <c r="B175" s="1">
        <f t="shared" si="7"/>
        <v>-32</v>
      </c>
      <c r="C175" s="5">
        <f>'Data Input'!$C$10</f>
        <v>350</v>
      </c>
      <c r="D175" s="6" t="e">
        <f>-PPMT('Data Input'!$C$8/12,$B$4-B176,$B$4,$F$4)</f>
        <v>#NUM!</v>
      </c>
      <c r="E175" s="6" t="e">
        <f>-IPMT('Data Input'!$C$8/12,$B$4-B176,$B$4,$F$4)</f>
        <v>#NUM!</v>
      </c>
      <c r="F175" s="8" t="e">
        <f t="shared" si="8"/>
        <v>#NUM!</v>
      </c>
    </row>
    <row r="176" spans="1:6" x14ac:dyDescent="0.2">
      <c r="A176" s="1">
        <f t="shared" si="6"/>
        <v>172</v>
      </c>
      <c r="B176" s="1">
        <f t="shared" si="7"/>
        <v>-33</v>
      </c>
      <c r="C176" s="5">
        <f>'Data Input'!$C$10</f>
        <v>350</v>
      </c>
      <c r="D176" s="6" t="e">
        <f>-PPMT('Data Input'!$C$8/12,$B$4-B177,$B$4,$F$4)</f>
        <v>#NUM!</v>
      </c>
      <c r="E176" s="6" t="e">
        <f>-IPMT('Data Input'!$C$8/12,$B$4-B177,$B$4,$F$4)</f>
        <v>#NUM!</v>
      </c>
      <c r="F176" s="8" t="e">
        <f t="shared" si="8"/>
        <v>#NUM!</v>
      </c>
    </row>
    <row r="177" spans="1:6" x14ac:dyDescent="0.2">
      <c r="A177" s="1">
        <f t="shared" si="6"/>
        <v>173</v>
      </c>
      <c r="B177" s="1">
        <f t="shared" si="7"/>
        <v>-34</v>
      </c>
      <c r="C177" s="5">
        <f>'Data Input'!$C$10</f>
        <v>350</v>
      </c>
      <c r="D177" s="6" t="e">
        <f>-PPMT('Data Input'!$C$8/12,$B$4-B178,$B$4,$F$4)</f>
        <v>#NUM!</v>
      </c>
      <c r="E177" s="6" t="e">
        <f>-IPMT('Data Input'!$C$8/12,$B$4-B178,$B$4,$F$4)</f>
        <v>#NUM!</v>
      </c>
      <c r="F177" s="8" t="e">
        <f t="shared" si="8"/>
        <v>#NUM!</v>
      </c>
    </row>
    <row r="178" spans="1:6" x14ac:dyDescent="0.2">
      <c r="A178" s="1">
        <f t="shared" si="6"/>
        <v>174</v>
      </c>
      <c r="B178" s="1">
        <f t="shared" si="7"/>
        <v>-35</v>
      </c>
      <c r="C178" s="5">
        <f>'Data Input'!$C$10</f>
        <v>350</v>
      </c>
      <c r="D178" s="6" t="e">
        <f>-PPMT('Data Input'!$C$8/12,$B$4-B179,$B$4,$F$4)</f>
        <v>#NUM!</v>
      </c>
      <c r="E178" s="6" t="e">
        <f>-IPMT('Data Input'!$C$8/12,$B$4-B179,$B$4,$F$4)</f>
        <v>#NUM!</v>
      </c>
      <c r="F178" s="8" t="e">
        <f t="shared" si="8"/>
        <v>#NUM!</v>
      </c>
    </row>
    <row r="179" spans="1:6" x14ac:dyDescent="0.2">
      <c r="A179" s="1">
        <f t="shared" si="6"/>
        <v>175</v>
      </c>
      <c r="B179" s="1">
        <f t="shared" si="7"/>
        <v>-36</v>
      </c>
      <c r="C179" s="5">
        <f>'Data Input'!$C$10</f>
        <v>350</v>
      </c>
      <c r="D179" s="6" t="e">
        <f>-PPMT('Data Input'!$C$8/12,$B$4-B180,$B$4,$F$4)</f>
        <v>#NUM!</v>
      </c>
      <c r="E179" s="6" t="e">
        <f>-IPMT('Data Input'!$C$8/12,$B$4-B180,$B$4,$F$4)</f>
        <v>#NUM!</v>
      </c>
      <c r="F179" s="8" t="e">
        <f t="shared" si="8"/>
        <v>#NUM!</v>
      </c>
    </row>
    <row r="180" spans="1:6" x14ac:dyDescent="0.2">
      <c r="A180" s="1">
        <f t="shared" si="6"/>
        <v>176</v>
      </c>
      <c r="B180" s="1">
        <f t="shared" si="7"/>
        <v>-37</v>
      </c>
      <c r="C180" s="5">
        <f>'Data Input'!$C$10</f>
        <v>350</v>
      </c>
      <c r="D180" s="6" t="e">
        <f>-PPMT('Data Input'!$C$8/12,$B$4-B181,$B$4,$F$4)</f>
        <v>#NUM!</v>
      </c>
      <c r="E180" s="6" t="e">
        <f>-IPMT('Data Input'!$C$8/12,$B$4-B181,$B$4,$F$4)</f>
        <v>#NUM!</v>
      </c>
      <c r="F180" s="8" t="e">
        <f t="shared" si="8"/>
        <v>#NUM!</v>
      </c>
    </row>
    <row r="181" spans="1:6" x14ac:dyDescent="0.2">
      <c r="A181" s="1">
        <f t="shared" si="6"/>
        <v>177</v>
      </c>
      <c r="B181" s="1">
        <f t="shared" si="7"/>
        <v>-38</v>
      </c>
      <c r="C181" s="5">
        <f>'Data Input'!$C$10</f>
        <v>350</v>
      </c>
      <c r="D181" s="6" t="e">
        <f>-PPMT('Data Input'!$C$8/12,$B$4-B182,$B$4,$F$4)</f>
        <v>#NUM!</v>
      </c>
      <c r="E181" s="6" t="e">
        <f>-IPMT('Data Input'!$C$8/12,$B$4-B182,$B$4,$F$4)</f>
        <v>#NUM!</v>
      </c>
      <c r="F181" s="8" t="e">
        <f t="shared" si="8"/>
        <v>#NUM!</v>
      </c>
    </row>
    <row r="182" spans="1:6" x14ac:dyDescent="0.2">
      <c r="A182" s="1">
        <f t="shared" si="6"/>
        <v>178</v>
      </c>
      <c r="B182" s="1">
        <f t="shared" si="7"/>
        <v>-39</v>
      </c>
      <c r="C182" s="5">
        <f>'Data Input'!$C$10</f>
        <v>350</v>
      </c>
      <c r="D182" s="6" t="e">
        <f>-PPMT('Data Input'!$C$8/12,$B$4-B183,$B$4,$F$4)</f>
        <v>#NUM!</v>
      </c>
      <c r="E182" s="6" t="e">
        <f>-IPMT('Data Input'!$C$8/12,$B$4-B183,$B$4,$F$4)</f>
        <v>#NUM!</v>
      </c>
      <c r="F182" s="8" t="e">
        <f t="shared" si="8"/>
        <v>#NUM!</v>
      </c>
    </row>
    <row r="183" spans="1:6" x14ac:dyDescent="0.2">
      <c r="A183" s="1">
        <f t="shared" si="6"/>
        <v>179</v>
      </c>
      <c r="B183" s="1">
        <f t="shared" si="7"/>
        <v>-40</v>
      </c>
      <c r="C183" s="5">
        <f>'Data Input'!$C$10</f>
        <v>350</v>
      </c>
      <c r="D183" s="6" t="e">
        <f>-PPMT('Data Input'!$C$8/12,$B$4-B184,$B$4,$F$4)</f>
        <v>#NUM!</v>
      </c>
      <c r="E183" s="6" t="e">
        <f>-IPMT('Data Input'!$C$8/12,$B$4-B184,$B$4,$F$4)</f>
        <v>#NUM!</v>
      </c>
      <c r="F183" s="8" t="e">
        <f t="shared" si="8"/>
        <v>#NUM!</v>
      </c>
    </row>
    <row r="184" spans="1:6" x14ac:dyDescent="0.2">
      <c r="A184" s="2">
        <f t="shared" si="6"/>
        <v>180</v>
      </c>
      <c r="B184" s="3">
        <f t="shared" si="7"/>
        <v>-41</v>
      </c>
      <c r="C184" s="5">
        <f>'Data Input'!$C$10</f>
        <v>350</v>
      </c>
      <c r="D184" s="6" t="e">
        <f>-PPMT('Data Input'!$C$8/12,$B$4-B185,$B$4,$F$4)</f>
        <v>#NUM!</v>
      </c>
      <c r="E184" s="6" t="e">
        <f>-IPMT('Data Input'!$C$8/12,$B$4-B185,$B$4,$F$4)</f>
        <v>#NUM!</v>
      </c>
      <c r="F184" s="8" t="e">
        <f t="shared" si="8"/>
        <v>#NUM!</v>
      </c>
    </row>
    <row r="185" spans="1:6" x14ac:dyDescent="0.2">
      <c r="A185" s="1">
        <f t="shared" si="6"/>
        <v>181</v>
      </c>
      <c r="B185" s="1">
        <f t="shared" si="7"/>
        <v>-42</v>
      </c>
      <c r="C185" s="5">
        <f>'Data Input'!$C$10</f>
        <v>350</v>
      </c>
      <c r="D185" s="6" t="e">
        <f>-PPMT('Data Input'!$C$8/12,$B$4-B186,$B$4,$F$4)</f>
        <v>#NUM!</v>
      </c>
      <c r="E185" s="6" t="e">
        <f>-IPMT('Data Input'!$C$8/12,$B$4-B186,$B$4,$F$4)</f>
        <v>#NUM!</v>
      </c>
      <c r="F185" s="8" t="e">
        <f t="shared" si="8"/>
        <v>#NUM!</v>
      </c>
    </row>
    <row r="186" spans="1:6" x14ac:dyDescent="0.2">
      <c r="A186" s="1">
        <f t="shared" si="6"/>
        <v>182</v>
      </c>
      <c r="B186" s="1">
        <f t="shared" si="7"/>
        <v>-43</v>
      </c>
      <c r="C186" s="5">
        <f>'Data Input'!$C$10</f>
        <v>350</v>
      </c>
      <c r="D186" s="6" t="e">
        <f>-PPMT('Data Input'!$C$8/12,$B$4-B187,$B$4,$F$4)</f>
        <v>#NUM!</v>
      </c>
      <c r="E186" s="6" t="e">
        <f>-IPMT('Data Input'!$C$8/12,$B$4-B187,$B$4,$F$4)</f>
        <v>#NUM!</v>
      </c>
      <c r="F186" s="8" t="e">
        <f t="shared" si="8"/>
        <v>#NUM!</v>
      </c>
    </row>
    <row r="187" spans="1:6" x14ac:dyDescent="0.2">
      <c r="A187" s="1">
        <f t="shared" si="6"/>
        <v>183</v>
      </c>
      <c r="B187" s="1">
        <f t="shared" si="7"/>
        <v>-44</v>
      </c>
      <c r="C187" s="5">
        <f>'Data Input'!$C$10</f>
        <v>350</v>
      </c>
      <c r="D187" s="6" t="e">
        <f>-PPMT('Data Input'!$C$8/12,$B$4-B188,$B$4,$F$4)</f>
        <v>#NUM!</v>
      </c>
      <c r="E187" s="6" t="e">
        <f>-IPMT('Data Input'!$C$8/12,$B$4-B188,$B$4,$F$4)</f>
        <v>#NUM!</v>
      </c>
      <c r="F187" s="8" t="e">
        <f t="shared" si="8"/>
        <v>#NUM!</v>
      </c>
    </row>
    <row r="188" spans="1:6" x14ac:dyDescent="0.2">
      <c r="A188" s="1">
        <f t="shared" si="6"/>
        <v>184</v>
      </c>
      <c r="B188" s="1">
        <f t="shared" si="7"/>
        <v>-45</v>
      </c>
      <c r="C188" s="5">
        <f>'Data Input'!$C$10</f>
        <v>350</v>
      </c>
      <c r="D188" s="6" t="e">
        <f>-PPMT('Data Input'!$C$8/12,$B$4-B189,$B$4,$F$4)</f>
        <v>#NUM!</v>
      </c>
      <c r="E188" s="6" t="e">
        <f>-IPMT('Data Input'!$C$8/12,$B$4-B189,$B$4,$F$4)</f>
        <v>#NUM!</v>
      </c>
      <c r="F188" s="8" t="e">
        <f t="shared" si="8"/>
        <v>#NUM!</v>
      </c>
    </row>
    <row r="189" spans="1:6" x14ac:dyDescent="0.2">
      <c r="A189" s="1">
        <f t="shared" si="6"/>
        <v>185</v>
      </c>
      <c r="B189" s="1">
        <f t="shared" si="7"/>
        <v>-46</v>
      </c>
      <c r="C189" s="5">
        <f>'Data Input'!$C$10</f>
        <v>350</v>
      </c>
      <c r="D189" s="6" t="e">
        <f>-PPMT('Data Input'!$C$8/12,$B$4-B190,$B$4,$F$4)</f>
        <v>#NUM!</v>
      </c>
      <c r="E189" s="6" t="e">
        <f>-IPMT('Data Input'!$C$8/12,$B$4-B190,$B$4,$F$4)</f>
        <v>#NUM!</v>
      </c>
      <c r="F189" s="8" t="e">
        <f t="shared" si="8"/>
        <v>#NUM!</v>
      </c>
    </row>
    <row r="190" spans="1:6" x14ac:dyDescent="0.2">
      <c r="A190" s="1">
        <f t="shared" si="6"/>
        <v>186</v>
      </c>
      <c r="B190" s="1">
        <f t="shared" si="7"/>
        <v>-47</v>
      </c>
      <c r="C190" s="5">
        <f>'Data Input'!$C$10</f>
        <v>350</v>
      </c>
      <c r="D190" s="6" t="e">
        <f>-PPMT('Data Input'!$C$8/12,$B$4-B191,$B$4,$F$4)</f>
        <v>#NUM!</v>
      </c>
      <c r="E190" s="6" t="e">
        <f>-IPMT('Data Input'!$C$8/12,$B$4-B191,$B$4,$F$4)</f>
        <v>#NUM!</v>
      </c>
      <c r="F190" s="8" t="e">
        <f t="shared" si="8"/>
        <v>#NUM!</v>
      </c>
    </row>
    <row r="191" spans="1:6" x14ac:dyDescent="0.2">
      <c r="A191" s="1">
        <f t="shared" si="6"/>
        <v>187</v>
      </c>
      <c r="B191" s="1">
        <f t="shared" si="7"/>
        <v>-48</v>
      </c>
      <c r="C191" s="5">
        <f>'Data Input'!$C$10</f>
        <v>350</v>
      </c>
      <c r="D191" s="6" t="e">
        <f>-PPMT('Data Input'!$C$8/12,$B$4-B192,$B$4,$F$4)</f>
        <v>#NUM!</v>
      </c>
      <c r="E191" s="6" t="e">
        <f>-IPMT('Data Input'!$C$8/12,$B$4-B192,$B$4,$F$4)</f>
        <v>#NUM!</v>
      </c>
      <c r="F191" s="8" t="e">
        <f t="shared" si="8"/>
        <v>#NUM!</v>
      </c>
    </row>
    <row r="192" spans="1:6" x14ac:dyDescent="0.2">
      <c r="A192" s="1">
        <f t="shared" si="6"/>
        <v>188</v>
      </c>
      <c r="B192" s="1">
        <f t="shared" si="7"/>
        <v>-49</v>
      </c>
      <c r="C192" s="5">
        <f>'Data Input'!$C$10</f>
        <v>350</v>
      </c>
      <c r="D192" s="6" t="e">
        <f>-PPMT('Data Input'!$C$8/12,$B$4-B193,$B$4,$F$4)</f>
        <v>#NUM!</v>
      </c>
      <c r="E192" s="6" t="e">
        <f>-IPMT('Data Input'!$C$8/12,$B$4-B193,$B$4,$F$4)</f>
        <v>#NUM!</v>
      </c>
      <c r="F192" s="8" t="e">
        <f t="shared" si="8"/>
        <v>#NUM!</v>
      </c>
    </row>
    <row r="193" spans="1:6" x14ac:dyDescent="0.2">
      <c r="A193" s="1">
        <f t="shared" si="6"/>
        <v>189</v>
      </c>
      <c r="B193" s="1">
        <f t="shared" si="7"/>
        <v>-50</v>
      </c>
      <c r="C193" s="5">
        <f>'Data Input'!$C$10</f>
        <v>350</v>
      </c>
      <c r="D193" s="6" t="e">
        <f>-PPMT('Data Input'!$C$8/12,$B$4-B194,$B$4,$F$4)</f>
        <v>#NUM!</v>
      </c>
      <c r="E193" s="6" t="e">
        <f>-IPMT('Data Input'!$C$8/12,$B$4-B194,$B$4,$F$4)</f>
        <v>#NUM!</v>
      </c>
      <c r="F193" s="8" t="e">
        <f t="shared" si="8"/>
        <v>#NUM!</v>
      </c>
    </row>
    <row r="194" spans="1:6" x14ac:dyDescent="0.2">
      <c r="A194" s="1">
        <f t="shared" si="6"/>
        <v>190</v>
      </c>
      <c r="B194" s="1">
        <f t="shared" si="7"/>
        <v>-51</v>
      </c>
      <c r="C194" s="5">
        <f>'Data Input'!$C$10</f>
        <v>350</v>
      </c>
      <c r="D194" s="6" t="e">
        <f>-PPMT('Data Input'!$C$8/12,$B$4-B195,$B$4,$F$4)</f>
        <v>#NUM!</v>
      </c>
      <c r="E194" s="6" t="e">
        <f>-IPMT('Data Input'!$C$8/12,$B$4-B195,$B$4,$F$4)</f>
        <v>#NUM!</v>
      </c>
      <c r="F194" s="8" t="e">
        <f t="shared" si="8"/>
        <v>#NUM!</v>
      </c>
    </row>
    <row r="195" spans="1:6" x14ac:dyDescent="0.2">
      <c r="A195" s="1">
        <f t="shared" si="6"/>
        <v>191</v>
      </c>
      <c r="B195" s="1">
        <f t="shared" si="7"/>
        <v>-52</v>
      </c>
      <c r="C195" s="5">
        <f>'Data Input'!$C$10</f>
        <v>350</v>
      </c>
      <c r="D195" s="6" t="e">
        <f>-PPMT('Data Input'!$C$8/12,$B$4-B196,$B$4,$F$4)</f>
        <v>#NUM!</v>
      </c>
      <c r="E195" s="6" t="e">
        <f>-IPMT('Data Input'!$C$8/12,$B$4-B196,$B$4,$F$4)</f>
        <v>#NUM!</v>
      </c>
      <c r="F195" s="8" t="e">
        <f t="shared" si="8"/>
        <v>#NUM!</v>
      </c>
    </row>
    <row r="196" spans="1:6" x14ac:dyDescent="0.2">
      <c r="A196" s="2">
        <f t="shared" si="6"/>
        <v>192</v>
      </c>
      <c r="B196" s="3">
        <f t="shared" si="7"/>
        <v>-53</v>
      </c>
      <c r="C196" s="5">
        <f>'Data Input'!$C$10</f>
        <v>350</v>
      </c>
      <c r="D196" s="6" t="e">
        <f>-PPMT('Data Input'!$C$8/12,$B$4-B197,$B$4,$F$4)</f>
        <v>#NUM!</v>
      </c>
      <c r="E196" s="6" t="e">
        <f>-IPMT('Data Input'!$C$8/12,$B$4-B197,$B$4,$F$4)</f>
        <v>#NUM!</v>
      </c>
      <c r="F196" s="8" t="e">
        <f t="shared" si="8"/>
        <v>#NUM!</v>
      </c>
    </row>
    <row r="197" spans="1:6" x14ac:dyDescent="0.2">
      <c r="A197" s="1">
        <f t="shared" ref="A197:A260" si="9">$B$4-B197</f>
        <v>193</v>
      </c>
      <c r="B197" s="1">
        <f t="shared" ref="B197:B260" si="10">B196-1</f>
        <v>-54</v>
      </c>
      <c r="C197" s="5">
        <f>'Data Input'!$C$10</f>
        <v>350</v>
      </c>
      <c r="D197" s="6" t="e">
        <f>-PPMT('Data Input'!$C$8/12,$B$4-B198,$B$4,$F$4)</f>
        <v>#NUM!</v>
      </c>
      <c r="E197" s="6" t="e">
        <f>-IPMT('Data Input'!$C$8/12,$B$4-B198,$B$4,$F$4)</f>
        <v>#NUM!</v>
      </c>
      <c r="F197" s="8" t="e">
        <f t="shared" ref="F197:F260" si="11">F196-D196</f>
        <v>#NUM!</v>
      </c>
    </row>
    <row r="198" spans="1:6" x14ac:dyDescent="0.2">
      <c r="A198" s="1">
        <f t="shared" si="9"/>
        <v>194</v>
      </c>
      <c r="B198" s="1">
        <f t="shared" si="10"/>
        <v>-55</v>
      </c>
      <c r="C198" s="5">
        <f>'Data Input'!$C$10</f>
        <v>350</v>
      </c>
      <c r="D198" s="6" t="e">
        <f>-PPMT('Data Input'!$C$8/12,$B$4-B199,$B$4,$F$4)</f>
        <v>#NUM!</v>
      </c>
      <c r="E198" s="6" t="e">
        <f>-IPMT('Data Input'!$C$8/12,$B$4-B199,$B$4,$F$4)</f>
        <v>#NUM!</v>
      </c>
      <c r="F198" s="8" t="e">
        <f t="shared" si="11"/>
        <v>#NUM!</v>
      </c>
    </row>
    <row r="199" spans="1:6" x14ac:dyDescent="0.2">
      <c r="A199" s="1">
        <f t="shared" si="9"/>
        <v>195</v>
      </c>
      <c r="B199" s="1">
        <f t="shared" si="10"/>
        <v>-56</v>
      </c>
      <c r="C199" s="5">
        <f>'Data Input'!$C$10</f>
        <v>350</v>
      </c>
      <c r="D199" s="6" t="e">
        <f>-PPMT('Data Input'!$C$8/12,$B$4-B200,$B$4,$F$4)</f>
        <v>#NUM!</v>
      </c>
      <c r="E199" s="6" t="e">
        <f>-IPMT('Data Input'!$C$8/12,$B$4-B200,$B$4,$F$4)</f>
        <v>#NUM!</v>
      </c>
      <c r="F199" s="8" t="e">
        <f t="shared" si="11"/>
        <v>#NUM!</v>
      </c>
    </row>
    <row r="200" spans="1:6" x14ac:dyDescent="0.2">
      <c r="A200" s="1">
        <f t="shared" si="9"/>
        <v>196</v>
      </c>
      <c r="B200" s="1">
        <f t="shared" si="10"/>
        <v>-57</v>
      </c>
      <c r="C200" s="5">
        <f>'Data Input'!$C$10</f>
        <v>350</v>
      </c>
      <c r="D200" s="6" t="e">
        <f>-PPMT('Data Input'!$C$8/12,$B$4-B201,$B$4,$F$4)</f>
        <v>#NUM!</v>
      </c>
      <c r="E200" s="6" t="e">
        <f>-IPMT('Data Input'!$C$8/12,$B$4-B201,$B$4,$F$4)</f>
        <v>#NUM!</v>
      </c>
      <c r="F200" s="8" t="e">
        <f t="shared" si="11"/>
        <v>#NUM!</v>
      </c>
    </row>
    <row r="201" spans="1:6" x14ac:dyDescent="0.2">
      <c r="A201" s="1">
        <f t="shared" si="9"/>
        <v>197</v>
      </c>
      <c r="B201" s="1">
        <f t="shared" si="10"/>
        <v>-58</v>
      </c>
      <c r="C201" s="5">
        <f>'Data Input'!$C$10</f>
        <v>350</v>
      </c>
      <c r="D201" s="6" t="e">
        <f>-PPMT('Data Input'!$C$8/12,$B$4-B202,$B$4,$F$4)</f>
        <v>#NUM!</v>
      </c>
      <c r="E201" s="6" t="e">
        <f>-IPMT('Data Input'!$C$8/12,$B$4-B202,$B$4,$F$4)</f>
        <v>#NUM!</v>
      </c>
      <c r="F201" s="8" t="e">
        <f t="shared" si="11"/>
        <v>#NUM!</v>
      </c>
    </row>
    <row r="202" spans="1:6" x14ac:dyDescent="0.2">
      <c r="A202" s="1">
        <f t="shared" si="9"/>
        <v>198</v>
      </c>
      <c r="B202" s="1">
        <f t="shared" si="10"/>
        <v>-59</v>
      </c>
      <c r="C202" s="5">
        <f>'Data Input'!$C$10</f>
        <v>350</v>
      </c>
      <c r="D202" s="6" t="e">
        <f>-PPMT('Data Input'!$C$8/12,$B$4-B203,$B$4,$F$4)</f>
        <v>#NUM!</v>
      </c>
      <c r="E202" s="6" t="e">
        <f>-IPMT('Data Input'!$C$8/12,$B$4-B203,$B$4,$F$4)</f>
        <v>#NUM!</v>
      </c>
      <c r="F202" s="8" t="e">
        <f t="shared" si="11"/>
        <v>#NUM!</v>
      </c>
    </row>
    <row r="203" spans="1:6" x14ac:dyDescent="0.2">
      <c r="A203" s="1">
        <f t="shared" si="9"/>
        <v>199</v>
      </c>
      <c r="B203" s="1">
        <f t="shared" si="10"/>
        <v>-60</v>
      </c>
      <c r="C203" s="5">
        <f>'Data Input'!$C$10</f>
        <v>350</v>
      </c>
      <c r="D203" s="6" t="e">
        <f>-PPMT('Data Input'!$C$8/12,$B$4-B204,$B$4,$F$4)</f>
        <v>#NUM!</v>
      </c>
      <c r="E203" s="6" t="e">
        <f>-IPMT('Data Input'!$C$8/12,$B$4-B204,$B$4,$F$4)</f>
        <v>#NUM!</v>
      </c>
      <c r="F203" s="8" t="e">
        <f t="shared" si="11"/>
        <v>#NUM!</v>
      </c>
    </row>
    <row r="204" spans="1:6" x14ac:dyDescent="0.2">
      <c r="A204" s="1">
        <f t="shared" si="9"/>
        <v>200</v>
      </c>
      <c r="B204" s="1">
        <f t="shared" si="10"/>
        <v>-61</v>
      </c>
      <c r="C204" s="5">
        <f>'Data Input'!$C$10</f>
        <v>350</v>
      </c>
      <c r="D204" s="6" t="e">
        <f>-PPMT('Data Input'!$C$8/12,$B$4-B205,$B$4,$F$4)</f>
        <v>#NUM!</v>
      </c>
      <c r="E204" s="6" t="e">
        <f>-IPMT('Data Input'!$C$8/12,$B$4-B205,$B$4,$F$4)</f>
        <v>#NUM!</v>
      </c>
      <c r="F204" s="8" t="e">
        <f t="shared" si="11"/>
        <v>#NUM!</v>
      </c>
    </row>
    <row r="205" spans="1:6" x14ac:dyDescent="0.2">
      <c r="A205" s="1">
        <f t="shared" si="9"/>
        <v>201</v>
      </c>
      <c r="B205" s="1">
        <f t="shared" si="10"/>
        <v>-62</v>
      </c>
      <c r="C205" s="5">
        <f>'Data Input'!$C$10</f>
        <v>350</v>
      </c>
      <c r="D205" s="6" t="e">
        <f>-PPMT('Data Input'!$C$8/12,$B$4-B206,$B$4,$F$4)</f>
        <v>#NUM!</v>
      </c>
      <c r="E205" s="6" t="e">
        <f>-IPMT('Data Input'!$C$8/12,$B$4-B206,$B$4,$F$4)</f>
        <v>#NUM!</v>
      </c>
      <c r="F205" s="8" t="e">
        <f t="shared" si="11"/>
        <v>#NUM!</v>
      </c>
    </row>
    <row r="206" spans="1:6" x14ac:dyDescent="0.2">
      <c r="A206" s="1">
        <f t="shared" si="9"/>
        <v>202</v>
      </c>
      <c r="B206" s="1">
        <f t="shared" si="10"/>
        <v>-63</v>
      </c>
      <c r="C206" s="5">
        <f>'Data Input'!$C$10</f>
        <v>350</v>
      </c>
      <c r="D206" s="6" t="e">
        <f>-PPMT('Data Input'!$C$8/12,$B$4-B207,$B$4,$F$4)</f>
        <v>#NUM!</v>
      </c>
      <c r="E206" s="6" t="e">
        <f>-IPMT('Data Input'!$C$8/12,$B$4-B207,$B$4,$F$4)</f>
        <v>#NUM!</v>
      </c>
      <c r="F206" s="8" t="e">
        <f t="shared" si="11"/>
        <v>#NUM!</v>
      </c>
    </row>
    <row r="207" spans="1:6" x14ac:dyDescent="0.2">
      <c r="A207" s="1">
        <f t="shared" si="9"/>
        <v>203</v>
      </c>
      <c r="B207" s="1">
        <f t="shared" si="10"/>
        <v>-64</v>
      </c>
      <c r="C207" s="5">
        <f>'Data Input'!$C$10</f>
        <v>350</v>
      </c>
      <c r="D207" s="6" t="e">
        <f>-PPMT('Data Input'!$C$8/12,$B$4-B208,$B$4,$F$4)</f>
        <v>#NUM!</v>
      </c>
      <c r="E207" s="6" t="e">
        <f>-IPMT('Data Input'!$C$8/12,$B$4-B208,$B$4,$F$4)</f>
        <v>#NUM!</v>
      </c>
      <c r="F207" s="8" t="e">
        <f t="shared" si="11"/>
        <v>#NUM!</v>
      </c>
    </row>
    <row r="208" spans="1:6" x14ac:dyDescent="0.2">
      <c r="A208" s="2">
        <f t="shared" si="9"/>
        <v>204</v>
      </c>
      <c r="B208" s="3">
        <f t="shared" si="10"/>
        <v>-65</v>
      </c>
      <c r="C208" s="5">
        <f>'Data Input'!$C$10</f>
        <v>350</v>
      </c>
      <c r="D208" s="6" t="e">
        <f>-PPMT('Data Input'!$C$8/12,$B$4-B209,$B$4,$F$4)</f>
        <v>#NUM!</v>
      </c>
      <c r="E208" s="6" t="e">
        <f>-IPMT('Data Input'!$C$8/12,$B$4-B209,$B$4,$F$4)</f>
        <v>#NUM!</v>
      </c>
      <c r="F208" s="8" t="e">
        <f t="shared" si="11"/>
        <v>#NUM!</v>
      </c>
    </row>
    <row r="209" spans="1:6" x14ac:dyDescent="0.2">
      <c r="A209" s="1">
        <f t="shared" si="9"/>
        <v>205</v>
      </c>
      <c r="B209" s="1">
        <f t="shared" si="10"/>
        <v>-66</v>
      </c>
      <c r="C209" s="5">
        <f>'Data Input'!$C$10</f>
        <v>350</v>
      </c>
      <c r="D209" s="6" t="e">
        <f>-PPMT('Data Input'!$C$8/12,$B$4-B210,$B$4,$F$4)</f>
        <v>#NUM!</v>
      </c>
      <c r="E209" s="6" t="e">
        <f>-IPMT('Data Input'!$C$8/12,$B$4-B210,$B$4,$F$4)</f>
        <v>#NUM!</v>
      </c>
      <c r="F209" s="8" t="e">
        <f t="shared" si="11"/>
        <v>#NUM!</v>
      </c>
    </row>
    <row r="210" spans="1:6" x14ac:dyDescent="0.2">
      <c r="A210" s="1">
        <f t="shared" si="9"/>
        <v>206</v>
      </c>
      <c r="B210" s="1">
        <f t="shared" si="10"/>
        <v>-67</v>
      </c>
      <c r="C210" s="5">
        <f>'Data Input'!$C$10</f>
        <v>350</v>
      </c>
      <c r="D210" s="6" t="e">
        <f>-PPMT('Data Input'!$C$8/12,$B$4-B211,$B$4,$F$4)</f>
        <v>#NUM!</v>
      </c>
      <c r="E210" s="6" t="e">
        <f>-IPMT('Data Input'!$C$8/12,$B$4-B211,$B$4,$F$4)</f>
        <v>#NUM!</v>
      </c>
      <c r="F210" s="8" t="e">
        <f t="shared" si="11"/>
        <v>#NUM!</v>
      </c>
    </row>
    <row r="211" spans="1:6" x14ac:dyDescent="0.2">
      <c r="A211" s="1">
        <f t="shared" si="9"/>
        <v>207</v>
      </c>
      <c r="B211" s="1">
        <f t="shared" si="10"/>
        <v>-68</v>
      </c>
      <c r="C211" s="5">
        <f>'Data Input'!$C$10</f>
        <v>350</v>
      </c>
      <c r="D211" s="6" t="e">
        <f>-PPMT('Data Input'!$C$8/12,$B$4-B212,$B$4,$F$4)</f>
        <v>#NUM!</v>
      </c>
      <c r="E211" s="6" t="e">
        <f>-IPMT('Data Input'!$C$8/12,$B$4-B212,$B$4,$F$4)</f>
        <v>#NUM!</v>
      </c>
      <c r="F211" s="8" t="e">
        <f t="shared" si="11"/>
        <v>#NUM!</v>
      </c>
    </row>
    <row r="212" spans="1:6" x14ac:dyDescent="0.2">
      <c r="A212" s="1">
        <f t="shared" si="9"/>
        <v>208</v>
      </c>
      <c r="B212" s="1">
        <f t="shared" si="10"/>
        <v>-69</v>
      </c>
      <c r="C212" s="5">
        <f>'Data Input'!$C$10</f>
        <v>350</v>
      </c>
      <c r="D212" s="6" t="e">
        <f>-PPMT('Data Input'!$C$8/12,$B$4-B213,$B$4,$F$4)</f>
        <v>#NUM!</v>
      </c>
      <c r="E212" s="6" t="e">
        <f>-IPMT('Data Input'!$C$8/12,$B$4-B213,$B$4,$F$4)</f>
        <v>#NUM!</v>
      </c>
      <c r="F212" s="8" t="e">
        <f t="shared" si="11"/>
        <v>#NUM!</v>
      </c>
    </row>
    <row r="213" spans="1:6" x14ac:dyDescent="0.2">
      <c r="A213" s="1">
        <f t="shared" si="9"/>
        <v>209</v>
      </c>
      <c r="B213" s="1">
        <f t="shared" si="10"/>
        <v>-70</v>
      </c>
      <c r="C213" s="5">
        <f>'Data Input'!$C$10</f>
        <v>350</v>
      </c>
      <c r="D213" s="6" t="e">
        <f>-PPMT('Data Input'!$C$8/12,$B$4-B214,$B$4,$F$4)</f>
        <v>#NUM!</v>
      </c>
      <c r="E213" s="6" t="e">
        <f>-IPMT('Data Input'!$C$8/12,$B$4-B214,$B$4,$F$4)</f>
        <v>#NUM!</v>
      </c>
      <c r="F213" s="8" t="e">
        <f t="shared" si="11"/>
        <v>#NUM!</v>
      </c>
    </row>
    <row r="214" spans="1:6" x14ac:dyDescent="0.2">
      <c r="A214" s="1">
        <f t="shared" si="9"/>
        <v>210</v>
      </c>
      <c r="B214" s="1">
        <f t="shared" si="10"/>
        <v>-71</v>
      </c>
      <c r="C214" s="5">
        <f>'Data Input'!$C$10</f>
        <v>350</v>
      </c>
      <c r="D214" s="6" t="e">
        <f>-PPMT('Data Input'!$C$8/12,$B$4-B215,$B$4,$F$4)</f>
        <v>#NUM!</v>
      </c>
      <c r="E214" s="6" t="e">
        <f>-IPMT('Data Input'!$C$8/12,$B$4-B215,$B$4,$F$4)</f>
        <v>#NUM!</v>
      </c>
      <c r="F214" s="8" t="e">
        <f t="shared" si="11"/>
        <v>#NUM!</v>
      </c>
    </row>
    <row r="215" spans="1:6" x14ac:dyDescent="0.2">
      <c r="A215" s="1">
        <f t="shared" si="9"/>
        <v>211</v>
      </c>
      <c r="B215" s="1">
        <f t="shared" si="10"/>
        <v>-72</v>
      </c>
      <c r="C215" s="5">
        <f>'Data Input'!$C$10</f>
        <v>350</v>
      </c>
      <c r="D215" s="6" t="e">
        <f>-PPMT('Data Input'!$C$8/12,$B$4-B216,$B$4,$F$4)</f>
        <v>#NUM!</v>
      </c>
      <c r="E215" s="6" t="e">
        <f>-IPMT('Data Input'!$C$8/12,$B$4-B216,$B$4,$F$4)</f>
        <v>#NUM!</v>
      </c>
      <c r="F215" s="8" t="e">
        <f t="shared" si="11"/>
        <v>#NUM!</v>
      </c>
    </row>
    <row r="216" spans="1:6" x14ac:dyDescent="0.2">
      <c r="A216" s="1">
        <f t="shared" si="9"/>
        <v>212</v>
      </c>
      <c r="B216" s="1">
        <f t="shared" si="10"/>
        <v>-73</v>
      </c>
      <c r="C216" s="5">
        <f>'Data Input'!$C$10</f>
        <v>350</v>
      </c>
      <c r="D216" s="6" t="e">
        <f>-PPMT('Data Input'!$C$8/12,$B$4-B217,$B$4,$F$4)</f>
        <v>#NUM!</v>
      </c>
      <c r="E216" s="6" t="e">
        <f>-IPMT('Data Input'!$C$8/12,$B$4-B217,$B$4,$F$4)</f>
        <v>#NUM!</v>
      </c>
      <c r="F216" s="8" t="e">
        <f t="shared" si="11"/>
        <v>#NUM!</v>
      </c>
    </row>
    <row r="217" spans="1:6" x14ac:dyDescent="0.2">
      <c r="A217" s="1">
        <f t="shared" si="9"/>
        <v>213</v>
      </c>
      <c r="B217" s="1">
        <f t="shared" si="10"/>
        <v>-74</v>
      </c>
      <c r="C217" s="5">
        <f>'Data Input'!$C$10</f>
        <v>350</v>
      </c>
      <c r="D217" s="6" t="e">
        <f>-PPMT('Data Input'!$C$8/12,$B$4-B218,$B$4,$F$4)</f>
        <v>#NUM!</v>
      </c>
      <c r="E217" s="6" t="e">
        <f>-IPMT('Data Input'!$C$8/12,$B$4-B218,$B$4,$F$4)</f>
        <v>#NUM!</v>
      </c>
      <c r="F217" s="8" t="e">
        <f t="shared" si="11"/>
        <v>#NUM!</v>
      </c>
    </row>
    <row r="218" spans="1:6" x14ac:dyDescent="0.2">
      <c r="A218" s="1">
        <f t="shared" si="9"/>
        <v>214</v>
      </c>
      <c r="B218" s="1">
        <f t="shared" si="10"/>
        <v>-75</v>
      </c>
      <c r="C218" s="5">
        <f>'Data Input'!$C$10</f>
        <v>350</v>
      </c>
      <c r="D218" s="6" t="e">
        <f>-PPMT('Data Input'!$C$8/12,$B$4-B219,$B$4,$F$4)</f>
        <v>#NUM!</v>
      </c>
      <c r="E218" s="6" t="e">
        <f>-IPMT('Data Input'!$C$8/12,$B$4-B219,$B$4,$F$4)</f>
        <v>#NUM!</v>
      </c>
      <c r="F218" s="8" t="e">
        <f t="shared" si="11"/>
        <v>#NUM!</v>
      </c>
    </row>
    <row r="219" spans="1:6" x14ac:dyDescent="0.2">
      <c r="A219" s="1">
        <f t="shared" si="9"/>
        <v>215</v>
      </c>
      <c r="B219" s="1">
        <f t="shared" si="10"/>
        <v>-76</v>
      </c>
      <c r="C219" s="5">
        <f>'Data Input'!$C$10</f>
        <v>350</v>
      </c>
      <c r="D219" s="6" t="e">
        <f>-PPMT('Data Input'!$C$8/12,$B$4-B220,$B$4,$F$4)</f>
        <v>#NUM!</v>
      </c>
      <c r="E219" s="6" t="e">
        <f>-IPMT('Data Input'!$C$8/12,$B$4-B220,$B$4,$F$4)</f>
        <v>#NUM!</v>
      </c>
      <c r="F219" s="8" t="e">
        <f t="shared" si="11"/>
        <v>#NUM!</v>
      </c>
    </row>
    <row r="220" spans="1:6" x14ac:dyDescent="0.2">
      <c r="A220" s="2">
        <f t="shared" si="9"/>
        <v>216</v>
      </c>
      <c r="B220" s="3">
        <f t="shared" si="10"/>
        <v>-77</v>
      </c>
      <c r="C220" s="5">
        <f>'Data Input'!$C$10</f>
        <v>350</v>
      </c>
      <c r="D220" s="6" t="e">
        <f>-PPMT('Data Input'!$C$8/12,$B$4-B221,$B$4,$F$4)</f>
        <v>#NUM!</v>
      </c>
      <c r="E220" s="6" t="e">
        <f>-IPMT('Data Input'!$C$8/12,$B$4-B221,$B$4,$F$4)</f>
        <v>#NUM!</v>
      </c>
      <c r="F220" s="8" t="e">
        <f t="shared" si="11"/>
        <v>#NUM!</v>
      </c>
    </row>
    <row r="221" spans="1:6" x14ac:dyDescent="0.2">
      <c r="A221" s="1">
        <f t="shared" si="9"/>
        <v>217</v>
      </c>
      <c r="B221" s="1">
        <f t="shared" si="10"/>
        <v>-78</v>
      </c>
      <c r="C221" s="5">
        <f>'Data Input'!$C$10</f>
        <v>350</v>
      </c>
      <c r="D221" s="6" t="e">
        <f>-PPMT('Data Input'!$C$8/12,$B$4-B222,$B$4,$F$4)</f>
        <v>#NUM!</v>
      </c>
      <c r="E221" s="6" t="e">
        <f>-IPMT('Data Input'!$C$8/12,$B$4-B222,$B$4,$F$4)</f>
        <v>#NUM!</v>
      </c>
      <c r="F221" s="8" t="e">
        <f t="shared" si="11"/>
        <v>#NUM!</v>
      </c>
    </row>
    <row r="222" spans="1:6" x14ac:dyDescent="0.2">
      <c r="A222" s="1">
        <f t="shared" si="9"/>
        <v>218</v>
      </c>
      <c r="B222" s="1">
        <f t="shared" si="10"/>
        <v>-79</v>
      </c>
      <c r="C222" s="5">
        <f>'Data Input'!$C$10</f>
        <v>350</v>
      </c>
      <c r="D222" s="6" t="e">
        <f>-PPMT('Data Input'!$C$8/12,$B$4-B223,$B$4,$F$4)</f>
        <v>#NUM!</v>
      </c>
      <c r="E222" s="6" t="e">
        <f>-IPMT('Data Input'!$C$8/12,$B$4-B223,$B$4,$F$4)</f>
        <v>#NUM!</v>
      </c>
      <c r="F222" s="8" t="e">
        <f t="shared" si="11"/>
        <v>#NUM!</v>
      </c>
    </row>
    <row r="223" spans="1:6" x14ac:dyDescent="0.2">
      <c r="A223" s="1">
        <f t="shared" si="9"/>
        <v>219</v>
      </c>
      <c r="B223" s="1">
        <f t="shared" si="10"/>
        <v>-80</v>
      </c>
      <c r="C223" s="5">
        <f>'Data Input'!$C$10</f>
        <v>350</v>
      </c>
      <c r="D223" s="6" t="e">
        <f>-PPMT('Data Input'!$C$8/12,$B$4-B224,$B$4,$F$4)</f>
        <v>#NUM!</v>
      </c>
      <c r="E223" s="6" t="e">
        <f>-IPMT('Data Input'!$C$8/12,$B$4-B224,$B$4,$F$4)</f>
        <v>#NUM!</v>
      </c>
      <c r="F223" s="8" t="e">
        <f t="shared" si="11"/>
        <v>#NUM!</v>
      </c>
    </row>
    <row r="224" spans="1:6" x14ac:dyDescent="0.2">
      <c r="A224" s="1">
        <f t="shared" si="9"/>
        <v>220</v>
      </c>
      <c r="B224" s="1">
        <f t="shared" si="10"/>
        <v>-81</v>
      </c>
      <c r="C224" s="5">
        <f>'Data Input'!$C$10</f>
        <v>350</v>
      </c>
      <c r="D224" s="6" t="e">
        <f>-PPMT('Data Input'!$C$8/12,$B$4-B225,$B$4,$F$4)</f>
        <v>#NUM!</v>
      </c>
      <c r="E224" s="6" t="e">
        <f>-IPMT('Data Input'!$C$8/12,$B$4-B225,$B$4,$F$4)</f>
        <v>#NUM!</v>
      </c>
      <c r="F224" s="8" t="e">
        <f t="shared" si="11"/>
        <v>#NUM!</v>
      </c>
    </row>
    <row r="225" spans="1:6" x14ac:dyDescent="0.2">
      <c r="A225" s="1">
        <f t="shared" si="9"/>
        <v>221</v>
      </c>
      <c r="B225" s="1">
        <f t="shared" si="10"/>
        <v>-82</v>
      </c>
      <c r="C225" s="5">
        <f>'Data Input'!$C$10</f>
        <v>350</v>
      </c>
      <c r="D225" s="6" t="e">
        <f>-PPMT('Data Input'!$C$8/12,$B$4-B226,$B$4,$F$4)</f>
        <v>#NUM!</v>
      </c>
      <c r="E225" s="6" t="e">
        <f>-IPMT('Data Input'!$C$8/12,$B$4-B226,$B$4,$F$4)</f>
        <v>#NUM!</v>
      </c>
      <c r="F225" s="8" t="e">
        <f t="shared" si="11"/>
        <v>#NUM!</v>
      </c>
    </row>
    <row r="226" spans="1:6" x14ac:dyDescent="0.2">
      <c r="A226" s="1">
        <f t="shared" si="9"/>
        <v>222</v>
      </c>
      <c r="B226" s="1">
        <f t="shared" si="10"/>
        <v>-83</v>
      </c>
      <c r="C226" s="5">
        <f>'Data Input'!$C$10</f>
        <v>350</v>
      </c>
      <c r="D226" s="6" t="e">
        <f>-PPMT('Data Input'!$C$8/12,$B$4-B227,$B$4,$F$4)</f>
        <v>#NUM!</v>
      </c>
      <c r="E226" s="6" t="e">
        <f>-IPMT('Data Input'!$C$8/12,$B$4-B227,$B$4,$F$4)</f>
        <v>#NUM!</v>
      </c>
      <c r="F226" s="8" t="e">
        <f t="shared" si="11"/>
        <v>#NUM!</v>
      </c>
    </row>
    <row r="227" spans="1:6" x14ac:dyDescent="0.2">
      <c r="A227" s="1">
        <f t="shared" si="9"/>
        <v>223</v>
      </c>
      <c r="B227" s="1">
        <f t="shared" si="10"/>
        <v>-84</v>
      </c>
      <c r="C227" s="5">
        <f>'Data Input'!$C$10</f>
        <v>350</v>
      </c>
      <c r="D227" s="6" t="e">
        <f>-PPMT('Data Input'!$C$8/12,$B$4-B228,$B$4,$F$4)</f>
        <v>#NUM!</v>
      </c>
      <c r="E227" s="6" t="e">
        <f>-IPMT('Data Input'!$C$8/12,$B$4-B228,$B$4,$F$4)</f>
        <v>#NUM!</v>
      </c>
      <c r="F227" s="8" t="e">
        <f t="shared" si="11"/>
        <v>#NUM!</v>
      </c>
    </row>
    <row r="228" spans="1:6" x14ac:dyDescent="0.2">
      <c r="A228" s="1">
        <f t="shared" si="9"/>
        <v>224</v>
      </c>
      <c r="B228" s="1">
        <f t="shared" si="10"/>
        <v>-85</v>
      </c>
      <c r="C228" s="5">
        <f>'Data Input'!$C$10</f>
        <v>350</v>
      </c>
      <c r="D228" s="6" t="e">
        <f>-PPMT('Data Input'!$C$8/12,$B$4-B229,$B$4,$F$4)</f>
        <v>#NUM!</v>
      </c>
      <c r="E228" s="6" t="e">
        <f>-IPMT('Data Input'!$C$8/12,$B$4-B229,$B$4,$F$4)</f>
        <v>#NUM!</v>
      </c>
      <c r="F228" s="8" t="e">
        <f t="shared" si="11"/>
        <v>#NUM!</v>
      </c>
    </row>
    <row r="229" spans="1:6" x14ac:dyDescent="0.2">
      <c r="A229" s="1">
        <f t="shared" si="9"/>
        <v>225</v>
      </c>
      <c r="B229" s="1">
        <f t="shared" si="10"/>
        <v>-86</v>
      </c>
      <c r="C229" s="5">
        <f>'Data Input'!$C$10</f>
        <v>350</v>
      </c>
      <c r="D229" s="6" t="e">
        <f>-PPMT('Data Input'!$C$8/12,$B$4-B230,$B$4,$F$4)</f>
        <v>#NUM!</v>
      </c>
      <c r="E229" s="6" t="e">
        <f>-IPMT('Data Input'!$C$8/12,$B$4-B230,$B$4,$F$4)</f>
        <v>#NUM!</v>
      </c>
      <c r="F229" s="8" t="e">
        <f t="shared" si="11"/>
        <v>#NUM!</v>
      </c>
    </row>
    <row r="230" spans="1:6" x14ac:dyDescent="0.2">
      <c r="A230" s="1">
        <f t="shared" si="9"/>
        <v>226</v>
      </c>
      <c r="B230" s="1">
        <f t="shared" si="10"/>
        <v>-87</v>
      </c>
      <c r="C230" s="5">
        <f>'Data Input'!$C$10</f>
        <v>350</v>
      </c>
      <c r="D230" s="6" t="e">
        <f>-PPMT('Data Input'!$C$8/12,$B$4-B231,$B$4,$F$4)</f>
        <v>#NUM!</v>
      </c>
      <c r="E230" s="6" t="e">
        <f>-IPMT('Data Input'!$C$8/12,$B$4-B231,$B$4,$F$4)</f>
        <v>#NUM!</v>
      </c>
      <c r="F230" s="8" t="e">
        <f t="shared" si="11"/>
        <v>#NUM!</v>
      </c>
    </row>
    <row r="231" spans="1:6" x14ac:dyDescent="0.2">
      <c r="A231" s="1">
        <f t="shared" si="9"/>
        <v>227</v>
      </c>
      <c r="B231" s="1">
        <f t="shared" si="10"/>
        <v>-88</v>
      </c>
      <c r="C231" s="5">
        <f>'Data Input'!$C$10</f>
        <v>350</v>
      </c>
      <c r="D231" s="6" t="e">
        <f>-PPMT('Data Input'!$C$8/12,$B$4-B232,$B$4,$F$4)</f>
        <v>#NUM!</v>
      </c>
      <c r="E231" s="6" t="e">
        <f>-IPMT('Data Input'!$C$8/12,$B$4-B232,$B$4,$F$4)</f>
        <v>#NUM!</v>
      </c>
      <c r="F231" s="8" t="e">
        <f t="shared" si="11"/>
        <v>#NUM!</v>
      </c>
    </row>
    <row r="232" spans="1:6" x14ac:dyDescent="0.2">
      <c r="A232" s="2">
        <f t="shared" si="9"/>
        <v>228</v>
      </c>
      <c r="B232" s="3">
        <f t="shared" si="10"/>
        <v>-89</v>
      </c>
      <c r="C232" s="5">
        <f>'Data Input'!$C$10</f>
        <v>350</v>
      </c>
      <c r="D232" s="6" t="e">
        <f>-PPMT('Data Input'!$C$8/12,$B$4-B233,$B$4,$F$4)</f>
        <v>#NUM!</v>
      </c>
      <c r="E232" s="6" t="e">
        <f>-IPMT('Data Input'!$C$8/12,$B$4-B233,$B$4,$F$4)</f>
        <v>#NUM!</v>
      </c>
      <c r="F232" s="8" t="e">
        <f t="shared" si="11"/>
        <v>#NUM!</v>
      </c>
    </row>
    <row r="233" spans="1:6" x14ac:dyDescent="0.2">
      <c r="A233" s="1">
        <f t="shared" si="9"/>
        <v>229</v>
      </c>
      <c r="B233" s="1">
        <f t="shared" si="10"/>
        <v>-90</v>
      </c>
      <c r="C233" s="5">
        <f>'Data Input'!$C$10</f>
        <v>350</v>
      </c>
      <c r="D233" s="6" t="e">
        <f>-PPMT('Data Input'!$C$8/12,$B$4-B234,$B$4,$F$4)</f>
        <v>#NUM!</v>
      </c>
      <c r="E233" s="6" t="e">
        <f>-IPMT('Data Input'!$C$8/12,$B$4-B234,$B$4,$F$4)</f>
        <v>#NUM!</v>
      </c>
      <c r="F233" s="8" t="e">
        <f t="shared" si="11"/>
        <v>#NUM!</v>
      </c>
    </row>
    <row r="234" spans="1:6" x14ac:dyDescent="0.2">
      <c r="A234" s="1">
        <f t="shared" si="9"/>
        <v>230</v>
      </c>
      <c r="B234" s="1">
        <f t="shared" si="10"/>
        <v>-91</v>
      </c>
      <c r="C234" s="5">
        <f>'Data Input'!$C$10</f>
        <v>350</v>
      </c>
      <c r="D234" s="6" t="e">
        <f>-PPMT('Data Input'!$C$8/12,$B$4-B235,$B$4,$F$4)</f>
        <v>#NUM!</v>
      </c>
      <c r="E234" s="6" t="e">
        <f>-IPMT('Data Input'!$C$8/12,$B$4-B235,$B$4,$F$4)</f>
        <v>#NUM!</v>
      </c>
      <c r="F234" s="8" t="e">
        <f t="shared" si="11"/>
        <v>#NUM!</v>
      </c>
    </row>
    <row r="235" spans="1:6" x14ac:dyDescent="0.2">
      <c r="A235" s="1">
        <f t="shared" si="9"/>
        <v>231</v>
      </c>
      <c r="B235" s="1">
        <f t="shared" si="10"/>
        <v>-92</v>
      </c>
      <c r="C235" s="5">
        <f>'Data Input'!$C$10</f>
        <v>350</v>
      </c>
      <c r="D235" s="6" t="e">
        <f>-PPMT('Data Input'!$C$8/12,$B$4-B236,$B$4,$F$4)</f>
        <v>#NUM!</v>
      </c>
      <c r="E235" s="6" t="e">
        <f>-IPMT('Data Input'!$C$8/12,$B$4-B236,$B$4,$F$4)</f>
        <v>#NUM!</v>
      </c>
      <c r="F235" s="8" t="e">
        <f t="shared" si="11"/>
        <v>#NUM!</v>
      </c>
    </row>
    <row r="236" spans="1:6" x14ac:dyDescent="0.2">
      <c r="A236" s="1">
        <f t="shared" si="9"/>
        <v>232</v>
      </c>
      <c r="B236" s="1">
        <f t="shared" si="10"/>
        <v>-93</v>
      </c>
      <c r="C236" s="5">
        <f>'Data Input'!$C$10</f>
        <v>350</v>
      </c>
      <c r="D236" s="6" t="e">
        <f>-PPMT('Data Input'!$C$8/12,$B$4-B237,$B$4,$F$4)</f>
        <v>#NUM!</v>
      </c>
      <c r="E236" s="6" t="e">
        <f>-IPMT('Data Input'!$C$8/12,$B$4-B237,$B$4,$F$4)</f>
        <v>#NUM!</v>
      </c>
      <c r="F236" s="8" t="e">
        <f t="shared" si="11"/>
        <v>#NUM!</v>
      </c>
    </row>
    <row r="237" spans="1:6" x14ac:dyDescent="0.2">
      <c r="A237" s="1">
        <f t="shared" si="9"/>
        <v>233</v>
      </c>
      <c r="B237" s="1">
        <f t="shared" si="10"/>
        <v>-94</v>
      </c>
      <c r="C237" s="5">
        <f>'Data Input'!$C$10</f>
        <v>350</v>
      </c>
      <c r="D237" s="6" t="e">
        <f>-PPMT('Data Input'!$C$8/12,$B$4-B238,$B$4,$F$4)</f>
        <v>#NUM!</v>
      </c>
      <c r="E237" s="6" t="e">
        <f>-IPMT('Data Input'!$C$8/12,$B$4-B238,$B$4,$F$4)</f>
        <v>#NUM!</v>
      </c>
      <c r="F237" s="8" t="e">
        <f t="shared" si="11"/>
        <v>#NUM!</v>
      </c>
    </row>
    <row r="238" spans="1:6" x14ac:dyDescent="0.2">
      <c r="A238" s="1">
        <f t="shared" si="9"/>
        <v>234</v>
      </c>
      <c r="B238" s="1">
        <f t="shared" si="10"/>
        <v>-95</v>
      </c>
      <c r="C238" s="5">
        <f>'Data Input'!$C$10</f>
        <v>350</v>
      </c>
      <c r="D238" s="6" t="e">
        <f>-PPMT('Data Input'!$C$8/12,$B$4-B239,$B$4,$F$4)</f>
        <v>#NUM!</v>
      </c>
      <c r="E238" s="6" t="e">
        <f>-IPMT('Data Input'!$C$8/12,$B$4-B239,$B$4,$F$4)</f>
        <v>#NUM!</v>
      </c>
      <c r="F238" s="8" t="e">
        <f t="shared" si="11"/>
        <v>#NUM!</v>
      </c>
    </row>
    <row r="239" spans="1:6" x14ac:dyDescent="0.2">
      <c r="A239" s="1">
        <f t="shared" si="9"/>
        <v>235</v>
      </c>
      <c r="B239" s="1">
        <f t="shared" si="10"/>
        <v>-96</v>
      </c>
      <c r="C239" s="5">
        <f>'Data Input'!$C$10</f>
        <v>350</v>
      </c>
      <c r="D239" s="6" t="e">
        <f>-PPMT('Data Input'!$C$8/12,$B$4-B240,$B$4,$F$4)</f>
        <v>#NUM!</v>
      </c>
      <c r="E239" s="6" t="e">
        <f>-IPMT('Data Input'!$C$8/12,$B$4-B240,$B$4,$F$4)</f>
        <v>#NUM!</v>
      </c>
      <c r="F239" s="8" t="e">
        <f t="shared" si="11"/>
        <v>#NUM!</v>
      </c>
    </row>
    <row r="240" spans="1:6" x14ac:dyDescent="0.2">
      <c r="A240" s="1">
        <f t="shared" si="9"/>
        <v>236</v>
      </c>
      <c r="B240" s="1">
        <f t="shared" si="10"/>
        <v>-97</v>
      </c>
      <c r="C240" s="5">
        <f>'Data Input'!$C$10</f>
        <v>350</v>
      </c>
      <c r="D240" s="6" t="e">
        <f>-PPMT('Data Input'!$C$8/12,$B$4-B241,$B$4,$F$4)</f>
        <v>#NUM!</v>
      </c>
      <c r="E240" s="6" t="e">
        <f>-IPMT('Data Input'!$C$8/12,$B$4-B241,$B$4,$F$4)</f>
        <v>#NUM!</v>
      </c>
      <c r="F240" s="8" t="e">
        <f t="shared" si="11"/>
        <v>#NUM!</v>
      </c>
    </row>
    <row r="241" spans="1:6" x14ac:dyDescent="0.2">
      <c r="A241" s="1">
        <f t="shared" si="9"/>
        <v>237</v>
      </c>
      <c r="B241" s="1">
        <f t="shared" si="10"/>
        <v>-98</v>
      </c>
      <c r="C241" s="5">
        <f>'Data Input'!$C$10</f>
        <v>350</v>
      </c>
      <c r="D241" s="6" t="e">
        <f>-PPMT('Data Input'!$C$8/12,$B$4-B242,$B$4,$F$4)</f>
        <v>#NUM!</v>
      </c>
      <c r="E241" s="6" t="e">
        <f>-IPMT('Data Input'!$C$8/12,$B$4-B242,$B$4,$F$4)</f>
        <v>#NUM!</v>
      </c>
      <c r="F241" s="8" t="e">
        <f t="shared" si="11"/>
        <v>#NUM!</v>
      </c>
    </row>
    <row r="242" spans="1:6" x14ac:dyDescent="0.2">
      <c r="A242" s="1">
        <f t="shared" si="9"/>
        <v>238</v>
      </c>
      <c r="B242" s="1">
        <f t="shared" si="10"/>
        <v>-99</v>
      </c>
      <c r="C242" s="5">
        <f>'Data Input'!$C$10</f>
        <v>350</v>
      </c>
      <c r="D242" s="6" t="e">
        <f>-PPMT('Data Input'!$C$8/12,$B$4-B243,$B$4,$F$4)</f>
        <v>#NUM!</v>
      </c>
      <c r="E242" s="6" t="e">
        <f>-IPMT('Data Input'!$C$8/12,$B$4-B243,$B$4,$F$4)</f>
        <v>#NUM!</v>
      </c>
      <c r="F242" s="8" t="e">
        <f t="shared" si="11"/>
        <v>#NUM!</v>
      </c>
    </row>
    <row r="243" spans="1:6" x14ac:dyDescent="0.2">
      <c r="A243" s="1">
        <f t="shared" si="9"/>
        <v>239</v>
      </c>
      <c r="B243" s="1">
        <f t="shared" si="10"/>
        <v>-100</v>
      </c>
      <c r="C243" s="5">
        <f>'Data Input'!$C$10</f>
        <v>350</v>
      </c>
      <c r="D243" s="6" t="e">
        <f>-PPMT('Data Input'!$C$8/12,$B$4-B244,$B$4,$F$4)</f>
        <v>#NUM!</v>
      </c>
      <c r="E243" s="6" t="e">
        <f>-IPMT('Data Input'!$C$8/12,$B$4-B244,$B$4,$F$4)</f>
        <v>#NUM!</v>
      </c>
      <c r="F243" s="8" t="e">
        <f t="shared" si="11"/>
        <v>#NUM!</v>
      </c>
    </row>
    <row r="244" spans="1:6" x14ac:dyDescent="0.2">
      <c r="A244" s="2">
        <f t="shared" si="9"/>
        <v>240</v>
      </c>
      <c r="B244" s="3">
        <f t="shared" si="10"/>
        <v>-101</v>
      </c>
      <c r="C244" s="5">
        <f>'Data Input'!$C$10</f>
        <v>350</v>
      </c>
      <c r="D244" s="6" t="e">
        <f>-PPMT('Data Input'!$C$8/12,$B$4-B245,$B$4,$F$4)</f>
        <v>#NUM!</v>
      </c>
      <c r="E244" s="6" t="e">
        <f>-IPMT('Data Input'!$C$8/12,$B$4-B245,$B$4,$F$4)</f>
        <v>#NUM!</v>
      </c>
      <c r="F244" s="8" t="e">
        <f t="shared" si="11"/>
        <v>#NUM!</v>
      </c>
    </row>
    <row r="245" spans="1:6" x14ac:dyDescent="0.2">
      <c r="A245" s="1">
        <f t="shared" si="9"/>
        <v>241</v>
      </c>
      <c r="B245" s="1">
        <f t="shared" si="10"/>
        <v>-102</v>
      </c>
      <c r="C245" s="5">
        <f>'Data Input'!$C$10</f>
        <v>350</v>
      </c>
      <c r="D245" s="6" t="e">
        <f>-PPMT('Data Input'!$C$8/12,$B$4-B246,$B$4,$F$4)</f>
        <v>#NUM!</v>
      </c>
      <c r="E245" s="6" t="e">
        <f>-IPMT('Data Input'!$C$8/12,$B$4-B246,$B$4,$F$4)</f>
        <v>#NUM!</v>
      </c>
      <c r="F245" s="8" t="e">
        <f t="shared" si="11"/>
        <v>#NUM!</v>
      </c>
    </row>
    <row r="246" spans="1:6" x14ac:dyDescent="0.2">
      <c r="A246" s="1">
        <f t="shared" si="9"/>
        <v>242</v>
      </c>
      <c r="B246" s="1">
        <f t="shared" si="10"/>
        <v>-103</v>
      </c>
      <c r="C246" s="5">
        <f>'Data Input'!$C$10</f>
        <v>350</v>
      </c>
      <c r="D246" s="6" t="e">
        <f>-PPMT('Data Input'!$C$8/12,$B$4-B247,$B$4,$F$4)</f>
        <v>#NUM!</v>
      </c>
      <c r="E246" s="6" t="e">
        <f>-IPMT('Data Input'!$C$8/12,$B$4-B247,$B$4,$F$4)</f>
        <v>#NUM!</v>
      </c>
      <c r="F246" s="8" t="e">
        <f t="shared" si="11"/>
        <v>#NUM!</v>
      </c>
    </row>
    <row r="247" spans="1:6" x14ac:dyDescent="0.2">
      <c r="A247" s="1">
        <f t="shared" si="9"/>
        <v>243</v>
      </c>
      <c r="B247" s="1">
        <f t="shared" si="10"/>
        <v>-104</v>
      </c>
      <c r="C247" s="5">
        <f>'Data Input'!$C$10</f>
        <v>350</v>
      </c>
      <c r="D247" s="6" t="e">
        <f>-PPMT('Data Input'!$C$8/12,$B$4-B248,$B$4,$F$4)</f>
        <v>#NUM!</v>
      </c>
      <c r="E247" s="6" t="e">
        <f>-IPMT('Data Input'!$C$8/12,$B$4-B248,$B$4,$F$4)</f>
        <v>#NUM!</v>
      </c>
      <c r="F247" s="8" t="e">
        <f t="shared" si="11"/>
        <v>#NUM!</v>
      </c>
    </row>
    <row r="248" spans="1:6" x14ac:dyDescent="0.2">
      <c r="A248" s="1">
        <f t="shared" si="9"/>
        <v>244</v>
      </c>
      <c r="B248" s="1">
        <f t="shared" si="10"/>
        <v>-105</v>
      </c>
      <c r="C248" s="5">
        <f>'Data Input'!$C$10</f>
        <v>350</v>
      </c>
      <c r="D248" s="6" t="e">
        <f>-PPMT('Data Input'!$C$8/12,$B$4-B249,$B$4,$F$4)</f>
        <v>#NUM!</v>
      </c>
      <c r="E248" s="6" t="e">
        <f>-IPMT('Data Input'!$C$8/12,$B$4-B249,$B$4,$F$4)</f>
        <v>#NUM!</v>
      </c>
      <c r="F248" s="8" t="e">
        <f t="shared" si="11"/>
        <v>#NUM!</v>
      </c>
    </row>
    <row r="249" spans="1:6" x14ac:dyDescent="0.2">
      <c r="A249" s="1">
        <f t="shared" si="9"/>
        <v>245</v>
      </c>
      <c r="B249" s="1">
        <f t="shared" si="10"/>
        <v>-106</v>
      </c>
      <c r="C249" s="5">
        <f>'Data Input'!$C$10</f>
        <v>350</v>
      </c>
      <c r="D249" s="6" t="e">
        <f>-PPMT('Data Input'!$C$8/12,$B$4-B250,$B$4,$F$4)</f>
        <v>#NUM!</v>
      </c>
      <c r="E249" s="6" t="e">
        <f>-IPMT('Data Input'!$C$8/12,$B$4-B250,$B$4,$F$4)</f>
        <v>#NUM!</v>
      </c>
      <c r="F249" s="8" t="e">
        <f t="shared" si="11"/>
        <v>#NUM!</v>
      </c>
    </row>
    <row r="250" spans="1:6" x14ac:dyDescent="0.2">
      <c r="A250" s="1">
        <f t="shared" si="9"/>
        <v>246</v>
      </c>
      <c r="B250" s="1">
        <f t="shared" si="10"/>
        <v>-107</v>
      </c>
      <c r="C250" s="5">
        <f>'Data Input'!$C$10</f>
        <v>350</v>
      </c>
      <c r="D250" s="6" t="e">
        <f>-PPMT('Data Input'!$C$8/12,$B$4-B251,$B$4,$F$4)</f>
        <v>#NUM!</v>
      </c>
      <c r="E250" s="6" t="e">
        <f>-IPMT('Data Input'!$C$8/12,$B$4-B251,$B$4,$F$4)</f>
        <v>#NUM!</v>
      </c>
      <c r="F250" s="8" t="e">
        <f t="shared" si="11"/>
        <v>#NUM!</v>
      </c>
    </row>
    <row r="251" spans="1:6" x14ac:dyDescent="0.2">
      <c r="A251" s="1">
        <f t="shared" si="9"/>
        <v>247</v>
      </c>
      <c r="B251" s="1">
        <f t="shared" si="10"/>
        <v>-108</v>
      </c>
      <c r="C251" s="5">
        <f>'Data Input'!$C$10</f>
        <v>350</v>
      </c>
      <c r="D251" s="6" t="e">
        <f>-PPMT('Data Input'!$C$8/12,$B$4-B252,$B$4,$F$4)</f>
        <v>#NUM!</v>
      </c>
      <c r="E251" s="6" t="e">
        <f>-IPMT('Data Input'!$C$8/12,$B$4-B252,$B$4,$F$4)</f>
        <v>#NUM!</v>
      </c>
      <c r="F251" s="8" t="e">
        <f t="shared" si="11"/>
        <v>#NUM!</v>
      </c>
    </row>
    <row r="252" spans="1:6" x14ac:dyDescent="0.2">
      <c r="A252" s="1">
        <f t="shared" si="9"/>
        <v>248</v>
      </c>
      <c r="B252" s="1">
        <f t="shared" si="10"/>
        <v>-109</v>
      </c>
      <c r="C252" s="5">
        <f>'Data Input'!$C$10</f>
        <v>350</v>
      </c>
      <c r="D252" s="6" t="e">
        <f>-PPMT('Data Input'!$C$8/12,$B$4-B253,$B$4,$F$4)</f>
        <v>#NUM!</v>
      </c>
      <c r="E252" s="6" t="e">
        <f>-IPMT('Data Input'!$C$8/12,$B$4-B253,$B$4,$F$4)</f>
        <v>#NUM!</v>
      </c>
      <c r="F252" s="8" t="e">
        <f t="shared" si="11"/>
        <v>#NUM!</v>
      </c>
    </row>
    <row r="253" spans="1:6" x14ac:dyDescent="0.2">
      <c r="A253" s="1">
        <f t="shared" si="9"/>
        <v>249</v>
      </c>
      <c r="B253" s="1">
        <f t="shared" si="10"/>
        <v>-110</v>
      </c>
      <c r="C253" s="5">
        <f>'Data Input'!$C$10</f>
        <v>350</v>
      </c>
      <c r="D253" s="6" t="e">
        <f>-PPMT('Data Input'!$C$8/12,$B$4-B254,$B$4,$F$4)</f>
        <v>#NUM!</v>
      </c>
      <c r="E253" s="6" t="e">
        <f>-IPMT('Data Input'!$C$8/12,$B$4-B254,$B$4,$F$4)</f>
        <v>#NUM!</v>
      </c>
      <c r="F253" s="8" t="e">
        <f t="shared" si="11"/>
        <v>#NUM!</v>
      </c>
    </row>
    <row r="254" spans="1:6" x14ac:dyDescent="0.2">
      <c r="A254" s="1">
        <f t="shared" si="9"/>
        <v>250</v>
      </c>
      <c r="B254" s="1">
        <f t="shared" si="10"/>
        <v>-111</v>
      </c>
      <c r="C254" s="5">
        <f>'Data Input'!$C$10</f>
        <v>350</v>
      </c>
      <c r="D254" s="6" t="e">
        <f>-PPMT('Data Input'!$C$8/12,$B$4-B255,$B$4,$F$4)</f>
        <v>#NUM!</v>
      </c>
      <c r="E254" s="6" t="e">
        <f>-IPMT('Data Input'!$C$8/12,$B$4-B255,$B$4,$F$4)</f>
        <v>#NUM!</v>
      </c>
      <c r="F254" s="8" t="e">
        <f t="shared" si="11"/>
        <v>#NUM!</v>
      </c>
    </row>
    <row r="255" spans="1:6" x14ac:dyDescent="0.2">
      <c r="A255" s="1">
        <f t="shared" si="9"/>
        <v>251</v>
      </c>
      <c r="B255" s="1">
        <f t="shared" si="10"/>
        <v>-112</v>
      </c>
      <c r="C255" s="5">
        <f>'Data Input'!$C$10</f>
        <v>350</v>
      </c>
      <c r="D255" s="6" t="e">
        <f>-PPMT('Data Input'!$C$8/12,$B$4-B256,$B$4,$F$4)</f>
        <v>#NUM!</v>
      </c>
      <c r="E255" s="6" t="e">
        <f>-IPMT('Data Input'!$C$8/12,$B$4-B256,$B$4,$F$4)</f>
        <v>#NUM!</v>
      </c>
      <c r="F255" s="8" t="e">
        <f t="shared" si="11"/>
        <v>#NUM!</v>
      </c>
    </row>
    <row r="256" spans="1:6" x14ac:dyDescent="0.2">
      <c r="A256" s="2">
        <f t="shared" si="9"/>
        <v>252</v>
      </c>
      <c r="B256" s="3">
        <f t="shared" si="10"/>
        <v>-113</v>
      </c>
      <c r="C256" s="5">
        <f>'Data Input'!$C$10</f>
        <v>350</v>
      </c>
      <c r="D256" s="6" t="e">
        <f>-PPMT('Data Input'!$C$8/12,$B$4-B257,$B$4,$F$4)</f>
        <v>#NUM!</v>
      </c>
      <c r="E256" s="6" t="e">
        <f>-IPMT('Data Input'!$C$8/12,$B$4-B257,$B$4,$F$4)</f>
        <v>#NUM!</v>
      </c>
      <c r="F256" s="8" t="e">
        <f t="shared" si="11"/>
        <v>#NUM!</v>
      </c>
    </row>
    <row r="257" spans="1:6" x14ac:dyDescent="0.2">
      <c r="A257" s="1">
        <f t="shared" si="9"/>
        <v>253</v>
      </c>
      <c r="B257" s="1">
        <f t="shared" si="10"/>
        <v>-114</v>
      </c>
      <c r="C257" s="5">
        <f>'Data Input'!$C$10</f>
        <v>350</v>
      </c>
      <c r="D257" s="6" t="e">
        <f>-PPMT('Data Input'!$C$8/12,$B$4-B258,$B$4,$F$4)</f>
        <v>#NUM!</v>
      </c>
      <c r="E257" s="6" t="e">
        <f>-IPMT('Data Input'!$C$8/12,$B$4-B258,$B$4,$F$4)</f>
        <v>#NUM!</v>
      </c>
      <c r="F257" s="8" t="e">
        <f t="shared" si="11"/>
        <v>#NUM!</v>
      </c>
    </row>
    <row r="258" spans="1:6" x14ac:dyDescent="0.2">
      <c r="A258" s="1">
        <f t="shared" si="9"/>
        <v>254</v>
      </c>
      <c r="B258" s="1">
        <f t="shared" si="10"/>
        <v>-115</v>
      </c>
      <c r="C258" s="5">
        <f>'Data Input'!$C$10</f>
        <v>350</v>
      </c>
      <c r="D258" s="6" t="e">
        <f>-PPMT('Data Input'!$C$8/12,$B$4-B259,$B$4,$F$4)</f>
        <v>#NUM!</v>
      </c>
      <c r="E258" s="6" t="e">
        <f>-IPMT('Data Input'!$C$8/12,$B$4-B259,$B$4,$F$4)</f>
        <v>#NUM!</v>
      </c>
      <c r="F258" s="8" t="e">
        <f t="shared" si="11"/>
        <v>#NUM!</v>
      </c>
    </row>
    <row r="259" spans="1:6" x14ac:dyDescent="0.2">
      <c r="A259" s="1">
        <f t="shared" si="9"/>
        <v>255</v>
      </c>
      <c r="B259" s="1">
        <f t="shared" si="10"/>
        <v>-116</v>
      </c>
      <c r="C259" s="5">
        <f>'Data Input'!$C$10</f>
        <v>350</v>
      </c>
      <c r="D259" s="6" t="e">
        <f>-PPMT('Data Input'!$C$8/12,$B$4-B260,$B$4,$F$4)</f>
        <v>#NUM!</v>
      </c>
      <c r="E259" s="6" t="e">
        <f>-IPMT('Data Input'!$C$8/12,$B$4-B260,$B$4,$F$4)</f>
        <v>#NUM!</v>
      </c>
      <c r="F259" s="8" t="e">
        <f t="shared" si="11"/>
        <v>#NUM!</v>
      </c>
    </row>
    <row r="260" spans="1:6" x14ac:dyDescent="0.2">
      <c r="A260" s="1">
        <f t="shared" si="9"/>
        <v>256</v>
      </c>
      <c r="B260" s="1">
        <f t="shared" si="10"/>
        <v>-117</v>
      </c>
      <c r="C260" s="5">
        <f>'Data Input'!$C$10</f>
        <v>350</v>
      </c>
      <c r="D260" s="6" t="e">
        <f>-PPMT('Data Input'!$C$8/12,$B$4-B261,$B$4,$F$4)</f>
        <v>#NUM!</v>
      </c>
      <c r="E260" s="6" t="e">
        <f>-IPMT('Data Input'!$C$8/12,$B$4-B261,$B$4,$F$4)</f>
        <v>#NUM!</v>
      </c>
      <c r="F260" s="8" t="e">
        <f t="shared" si="11"/>
        <v>#NUM!</v>
      </c>
    </row>
    <row r="261" spans="1:6" x14ac:dyDescent="0.2">
      <c r="A261" s="1">
        <f t="shared" ref="A261:A324" si="12">$B$4-B261</f>
        <v>257</v>
      </c>
      <c r="B261" s="1">
        <f t="shared" ref="B261:B324" si="13">B260-1</f>
        <v>-118</v>
      </c>
      <c r="C261" s="5">
        <f>'Data Input'!$C$10</f>
        <v>350</v>
      </c>
      <c r="D261" s="6" t="e">
        <f>-PPMT('Data Input'!$C$8/12,$B$4-B262,$B$4,$F$4)</f>
        <v>#NUM!</v>
      </c>
      <c r="E261" s="6" t="e">
        <f>-IPMT('Data Input'!$C$8/12,$B$4-B262,$B$4,$F$4)</f>
        <v>#NUM!</v>
      </c>
      <c r="F261" s="8" t="e">
        <f t="shared" ref="F261:F324" si="14">F260-D260</f>
        <v>#NUM!</v>
      </c>
    </row>
    <row r="262" spans="1:6" x14ac:dyDescent="0.2">
      <c r="A262" s="1">
        <f t="shared" si="12"/>
        <v>258</v>
      </c>
      <c r="B262" s="1">
        <f t="shared" si="13"/>
        <v>-119</v>
      </c>
      <c r="C262" s="5">
        <f>'Data Input'!$C$10</f>
        <v>350</v>
      </c>
      <c r="D262" s="6" t="e">
        <f>-PPMT('Data Input'!$C$8/12,$B$4-B263,$B$4,$F$4)</f>
        <v>#NUM!</v>
      </c>
      <c r="E262" s="6" t="e">
        <f>-IPMT('Data Input'!$C$8/12,$B$4-B263,$B$4,$F$4)</f>
        <v>#NUM!</v>
      </c>
      <c r="F262" s="8" t="e">
        <f t="shared" si="14"/>
        <v>#NUM!</v>
      </c>
    </row>
    <row r="263" spans="1:6" x14ac:dyDescent="0.2">
      <c r="A263" s="1">
        <f t="shared" si="12"/>
        <v>259</v>
      </c>
      <c r="B263" s="1">
        <f t="shared" si="13"/>
        <v>-120</v>
      </c>
      <c r="C263" s="5">
        <f>'Data Input'!$C$10</f>
        <v>350</v>
      </c>
      <c r="D263" s="6" t="e">
        <f>-PPMT('Data Input'!$C$8/12,$B$4-B264,$B$4,$F$4)</f>
        <v>#NUM!</v>
      </c>
      <c r="E263" s="6" t="e">
        <f>-IPMT('Data Input'!$C$8/12,$B$4-B264,$B$4,$F$4)</f>
        <v>#NUM!</v>
      </c>
      <c r="F263" s="8" t="e">
        <f t="shared" si="14"/>
        <v>#NUM!</v>
      </c>
    </row>
    <row r="264" spans="1:6" x14ac:dyDescent="0.2">
      <c r="A264" s="1">
        <f t="shared" si="12"/>
        <v>260</v>
      </c>
      <c r="B264" s="1">
        <f t="shared" si="13"/>
        <v>-121</v>
      </c>
      <c r="C264" s="5">
        <f>'Data Input'!$C$10</f>
        <v>350</v>
      </c>
      <c r="D264" s="6" t="e">
        <f>-PPMT('Data Input'!$C$8/12,$B$4-B265,$B$4,$F$4)</f>
        <v>#NUM!</v>
      </c>
      <c r="E264" s="6" t="e">
        <f>-IPMT('Data Input'!$C$8/12,$B$4-B265,$B$4,$F$4)</f>
        <v>#NUM!</v>
      </c>
      <c r="F264" s="8" t="e">
        <f t="shared" si="14"/>
        <v>#NUM!</v>
      </c>
    </row>
    <row r="265" spans="1:6" x14ac:dyDescent="0.2">
      <c r="A265" s="1">
        <f t="shared" si="12"/>
        <v>261</v>
      </c>
      <c r="B265" s="1">
        <f t="shared" si="13"/>
        <v>-122</v>
      </c>
      <c r="C265" s="5">
        <f>'Data Input'!$C$10</f>
        <v>350</v>
      </c>
      <c r="D265" s="6" t="e">
        <f>-PPMT('Data Input'!$C$8/12,$B$4-B266,$B$4,$F$4)</f>
        <v>#NUM!</v>
      </c>
      <c r="E265" s="6" t="e">
        <f>-IPMT('Data Input'!$C$8/12,$B$4-B266,$B$4,$F$4)</f>
        <v>#NUM!</v>
      </c>
      <c r="F265" s="8" t="e">
        <f t="shared" si="14"/>
        <v>#NUM!</v>
      </c>
    </row>
    <row r="266" spans="1:6" x14ac:dyDescent="0.2">
      <c r="A266" s="1">
        <f t="shared" si="12"/>
        <v>262</v>
      </c>
      <c r="B266" s="1">
        <f t="shared" si="13"/>
        <v>-123</v>
      </c>
      <c r="C266" s="5">
        <f>'Data Input'!$C$10</f>
        <v>350</v>
      </c>
      <c r="D266" s="6" t="e">
        <f>-PPMT('Data Input'!$C$8/12,$B$4-B267,$B$4,$F$4)</f>
        <v>#NUM!</v>
      </c>
      <c r="E266" s="6" t="e">
        <f>-IPMT('Data Input'!$C$8/12,$B$4-B267,$B$4,$F$4)</f>
        <v>#NUM!</v>
      </c>
      <c r="F266" s="8" t="e">
        <f t="shared" si="14"/>
        <v>#NUM!</v>
      </c>
    </row>
    <row r="267" spans="1:6" x14ac:dyDescent="0.2">
      <c r="A267" s="1">
        <f t="shared" si="12"/>
        <v>263</v>
      </c>
      <c r="B267" s="1">
        <f t="shared" si="13"/>
        <v>-124</v>
      </c>
      <c r="C267" s="5">
        <f>'Data Input'!$C$10</f>
        <v>350</v>
      </c>
      <c r="D267" s="6" t="e">
        <f>-PPMT('Data Input'!$C$8/12,$B$4-B268,$B$4,$F$4)</f>
        <v>#NUM!</v>
      </c>
      <c r="E267" s="6" t="e">
        <f>-IPMT('Data Input'!$C$8/12,$B$4-B268,$B$4,$F$4)</f>
        <v>#NUM!</v>
      </c>
      <c r="F267" s="8" t="e">
        <f t="shared" si="14"/>
        <v>#NUM!</v>
      </c>
    </row>
    <row r="268" spans="1:6" x14ac:dyDescent="0.2">
      <c r="A268" s="2">
        <f t="shared" si="12"/>
        <v>264</v>
      </c>
      <c r="B268" s="3">
        <f t="shared" si="13"/>
        <v>-125</v>
      </c>
      <c r="C268" s="5">
        <f>'Data Input'!$C$10</f>
        <v>350</v>
      </c>
      <c r="D268" s="6" t="e">
        <f>-PPMT('Data Input'!$C$8/12,$B$4-B269,$B$4,$F$4)</f>
        <v>#NUM!</v>
      </c>
      <c r="E268" s="6" t="e">
        <f>-IPMT('Data Input'!$C$8/12,$B$4-B269,$B$4,$F$4)</f>
        <v>#NUM!</v>
      </c>
      <c r="F268" s="8" t="e">
        <f t="shared" si="14"/>
        <v>#NUM!</v>
      </c>
    </row>
    <row r="269" spans="1:6" x14ac:dyDescent="0.2">
      <c r="A269" s="1">
        <f t="shared" si="12"/>
        <v>265</v>
      </c>
      <c r="B269" s="1">
        <f t="shared" si="13"/>
        <v>-126</v>
      </c>
      <c r="C269" s="5">
        <f>'Data Input'!$C$10</f>
        <v>350</v>
      </c>
      <c r="D269" s="6" t="e">
        <f>-PPMT('Data Input'!$C$8/12,$B$4-B270,$B$4,$F$4)</f>
        <v>#NUM!</v>
      </c>
      <c r="E269" s="6" t="e">
        <f>-IPMT('Data Input'!$C$8/12,$B$4-B270,$B$4,$F$4)</f>
        <v>#NUM!</v>
      </c>
      <c r="F269" s="8" t="e">
        <f t="shared" si="14"/>
        <v>#NUM!</v>
      </c>
    </row>
    <row r="270" spans="1:6" x14ac:dyDescent="0.2">
      <c r="A270" s="1">
        <f t="shared" si="12"/>
        <v>266</v>
      </c>
      <c r="B270" s="1">
        <f t="shared" si="13"/>
        <v>-127</v>
      </c>
      <c r="C270" s="5">
        <f>'Data Input'!$C$10</f>
        <v>350</v>
      </c>
      <c r="D270" s="6" t="e">
        <f>-PPMT('Data Input'!$C$8/12,$B$4-B271,$B$4,$F$4)</f>
        <v>#NUM!</v>
      </c>
      <c r="E270" s="6" t="e">
        <f>-IPMT('Data Input'!$C$8/12,$B$4-B271,$B$4,$F$4)</f>
        <v>#NUM!</v>
      </c>
      <c r="F270" s="8" t="e">
        <f t="shared" si="14"/>
        <v>#NUM!</v>
      </c>
    </row>
    <row r="271" spans="1:6" x14ac:dyDescent="0.2">
      <c r="A271" s="1">
        <f t="shared" si="12"/>
        <v>267</v>
      </c>
      <c r="B271" s="1">
        <f t="shared" si="13"/>
        <v>-128</v>
      </c>
      <c r="C271" s="5">
        <f>'Data Input'!$C$10</f>
        <v>350</v>
      </c>
      <c r="D271" s="6" t="e">
        <f>-PPMT('Data Input'!$C$8/12,$B$4-B272,$B$4,$F$4)</f>
        <v>#NUM!</v>
      </c>
      <c r="E271" s="6" t="e">
        <f>-IPMT('Data Input'!$C$8/12,$B$4-B272,$B$4,$F$4)</f>
        <v>#NUM!</v>
      </c>
      <c r="F271" s="8" t="e">
        <f t="shared" si="14"/>
        <v>#NUM!</v>
      </c>
    </row>
    <row r="272" spans="1:6" x14ac:dyDescent="0.2">
      <c r="A272" s="1">
        <f t="shared" si="12"/>
        <v>268</v>
      </c>
      <c r="B272" s="1">
        <f t="shared" si="13"/>
        <v>-129</v>
      </c>
      <c r="C272" s="5">
        <f>'Data Input'!$C$10</f>
        <v>350</v>
      </c>
      <c r="D272" s="6" t="e">
        <f>-PPMT('Data Input'!$C$8/12,$B$4-B273,$B$4,$F$4)</f>
        <v>#NUM!</v>
      </c>
      <c r="E272" s="6" t="e">
        <f>-IPMT('Data Input'!$C$8/12,$B$4-B273,$B$4,$F$4)</f>
        <v>#NUM!</v>
      </c>
      <c r="F272" s="8" t="e">
        <f t="shared" si="14"/>
        <v>#NUM!</v>
      </c>
    </row>
    <row r="273" spans="1:6" x14ac:dyDescent="0.2">
      <c r="A273" s="1">
        <f t="shared" si="12"/>
        <v>269</v>
      </c>
      <c r="B273" s="1">
        <f t="shared" si="13"/>
        <v>-130</v>
      </c>
      <c r="C273" s="5">
        <f>'Data Input'!$C$10</f>
        <v>350</v>
      </c>
      <c r="D273" s="6" t="e">
        <f>-PPMT('Data Input'!$C$8/12,$B$4-B274,$B$4,$F$4)</f>
        <v>#NUM!</v>
      </c>
      <c r="E273" s="6" t="e">
        <f>-IPMT('Data Input'!$C$8/12,$B$4-B274,$B$4,$F$4)</f>
        <v>#NUM!</v>
      </c>
      <c r="F273" s="8" t="e">
        <f t="shared" si="14"/>
        <v>#NUM!</v>
      </c>
    </row>
    <row r="274" spans="1:6" x14ac:dyDescent="0.2">
      <c r="A274" s="1">
        <f t="shared" si="12"/>
        <v>270</v>
      </c>
      <c r="B274" s="1">
        <f t="shared" si="13"/>
        <v>-131</v>
      </c>
      <c r="C274" s="5">
        <f>'Data Input'!$C$10</f>
        <v>350</v>
      </c>
      <c r="D274" s="6" t="e">
        <f>-PPMT('Data Input'!$C$8/12,$B$4-B275,$B$4,$F$4)</f>
        <v>#NUM!</v>
      </c>
      <c r="E274" s="6" t="e">
        <f>-IPMT('Data Input'!$C$8/12,$B$4-B275,$B$4,$F$4)</f>
        <v>#NUM!</v>
      </c>
      <c r="F274" s="8" t="e">
        <f t="shared" si="14"/>
        <v>#NUM!</v>
      </c>
    </row>
    <row r="275" spans="1:6" x14ac:dyDescent="0.2">
      <c r="A275" s="1">
        <f t="shared" si="12"/>
        <v>271</v>
      </c>
      <c r="B275" s="1">
        <f t="shared" si="13"/>
        <v>-132</v>
      </c>
      <c r="C275" s="5">
        <f>'Data Input'!$C$10</f>
        <v>350</v>
      </c>
      <c r="D275" s="6" t="e">
        <f>-PPMT('Data Input'!$C$8/12,$B$4-B276,$B$4,$F$4)</f>
        <v>#NUM!</v>
      </c>
      <c r="E275" s="6" t="e">
        <f>-IPMT('Data Input'!$C$8/12,$B$4-B276,$B$4,$F$4)</f>
        <v>#NUM!</v>
      </c>
      <c r="F275" s="8" t="e">
        <f t="shared" si="14"/>
        <v>#NUM!</v>
      </c>
    </row>
    <row r="276" spans="1:6" x14ac:dyDescent="0.2">
      <c r="A276" s="1">
        <f t="shared" si="12"/>
        <v>272</v>
      </c>
      <c r="B276" s="1">
        <f t="shared" si="13"/>
        <v>-133</v>
      </c>
      <c r="C276" s="5">
        <f>'Data Input'!$C$10</f>
        <v>350</v>
      </c>
      <c r="D276" s="6" t="e">
        <f>-PPMT('Data Input'!$C$8/12,$B$4-B277,$B$4,$F$4)</f>
        <v>#NUM!</v>
      </c>
      <c r="E276" s="6" t="e">
        <f>-IPMT('Data Input'!$C$8/12,$B$4-B277,$B$4,$F$4)</f>
        <v>#NUM!</v>
      </c>
      <c r="F276" s="8" t="e">
        <f t="shared" si="14"/>
        <v>#NUM!</v>
      </c>
    </row>
    <row r="277" spans="1:6" x14ac:dyDescent="0.2">
      <c r="A277" s="1">
        <f t="shared" si="12"/>
        <v>273</v>
      </c>
      <c r="B277" s="1">
        <f t="shared" si="13"/>
        <v>-134</v>
      </c>
      <c r="C277" s="5">
        <f>'Data Input'!$C$10</f>
        <v>350</v>
      </c>
      <c r="D277" s="6" t="e">
        <f>-PPMT('Data Input'!$C$8/12,$B$4-B278,$B$4,$F$4)</f>
        <v>#NUM!</v>
      </c>
      <c r="E277" s="6" t="e">
        <f>-IPMT('Data Input'!$C$8/12,$B$4-B278,$B$4,$F$4)</f>
        <v>#NUM!</v>
      </c>
      <c r="F277" s="8" t="e">
        <f t="shared" si="14"/>
        <v>#NUM!</v>
      </c>
    </row>
    <row r="278" spans="1:6" x14ac:dyDescent="0.2">
      <c r="A278" s="1">
        <f t="shared" si="12"/>
        <v>274</v>
      </c>
      <c r="B278" s="1">
        <f t="shared" si="13"/>
        <v>-135</v>
      </c>
      <c r="C278" s="5">
        <f>'Data Input'!$C$10</f>
        <v>350</v>
      </c>
      <c r="D278" s="6" t="e">
        <f>-PPMT('Data Input'!$C$8/12,$B$4-B279,$B$4,$F$4)</f>
        <v>#NUM!</v>
      </c>
      <c r="E278" s="6" t="e">
        <f>-IPMT('Data Input'!$C$8/12,$B$4-B279,$B$4,$F$4)</f>
        <v>#NUM!</v>
      </c>
      <c r="F278" s="8" t="e">
        <f t="shared" si="14"/>
        <v>#NUM!</v>
      </c>
    </row>
    <row r="279" spans="1:6" x14ac:dyDescent="0.2">
      <c r="A279" s="1">
        <f t="shared" si="12"/>
        <v>275</v>
      </c>
      <c r="B279" s="1">
        <f t="shared" si="13"/>
        <v>-136</v>
      </c>
      <c r="C279" s="5">
        <f>'Data Input'!$C$10</f>
        <v>350</v>
      </c>
      <c r="D279" s="6" t="e">
        <f>-PPMT('Data Input'!$C$8/12,$B$4-B280,$B$4,$F$4)</f>
        <v>#NUM!</v>
      </c>
      <c r="E279" s="6" t="e">
        <f>-IPMT('Data Input'!$C$8/12,$B$4-B280,$B$4,$F$4)</f>
        <v>#NUM!</v>
      </c>
      <c r="F279" s="8" t="e">
        <f t="shared" si="14"/>
        <v>#NUM!</v>
      </c>
    </row>
    <row r="280" spans="1:6" x14ac:dyDescent="0.2">
      <c r="A280" s="2">
        <f t="shared" si="12"/>
        <v>276</v>
      </c>
      <c r="B280" s="3">
        <f t="shared" si="13"/>
        <v>-137</v>
      </c>
      <c r="C280" s="5">
        <f>'Data Input'!$C$10</f>
        <v>350</v>
      </c>
      <c r="D280" s="6" t="e">
        <f>-PPMT('Data Input'!$C$8/12,$B$4-B281,$B$4,$F$4)</f>
        <v>#NUM!</v>
      </c>
      <c r="E280" s="6" t="e">
        <f>-IPMT('Data Input'!$C$8/12,$B$4-B281,$B$4,$F$4)</f>
        <v>#NUM!</v>
      </c>
      <c r="F280" s="8" t="e">
        <f t="shared" si="14"/>
        <v>#NUM!</v>
      </c>
    </row>
    <row r="281" spans="1:6" x14ac:dyDescent="0.2">
      <c r="A281" s="1">
        <f t="shared" si="12"/>
        <v>277</v>
      </c>
      <c r="B281" s="1">
        <f t="shared" si="13"/>
        <v>-138</v>
      </c>
      <c r="C281" s="5">
        <f>'Data Input'!$C$10</f>
        <v>350</v>
      </c>
      <c r="D281" s="6" t="e">
        <f>-PPMT('Data Input'!$C$8/12,$B$4-B282,$B$4,$F$4)</f>
        <v>#NUM!</v>
      </c>
      <c r="E281" s="6" t="e">
        <f>-IPMT('Data Input'!$C$8/12,$B$4-B282,$B$4,$F$4)</f>
        <v>#NUM!</v>
      </c>
      <c r="F281" s="8" t="e">
        <f t="shared" si="14"/>
        <v>#NUM!</v>
      </c>
    </row>
    <row r="282" spans="1:6" x14ac:dyDescent="0.2">
      <c r="A282" s="1">
        <f t="shared" si="12"/>
        <v>278</v>
      </c>
      <c r="B282" s="1">
        <f t="shared" si="13"/>
        <v>-139</v>
      </c>
      <c r="C282" s="5">
        <f>'Data Input'!$C$10</f>
        <v>350</v>
      </c>
      <c r="D282" s="6" t="e">
        <f>-PPMT('Data Input'!$C$8/12,$B$4-B283,$B$4,$F$4)</f>
        <v>#NUM!</v>
      </c>
      <c r="E282" s="6" t="e">
        <f>-IPMT('Data Input'!$C$8/12,$B$4-B283,$B$4,$F$4)</f>
        <v>#NUM!</v>
      </c>
      <c r="F282" s="8" t="e">
        <f t="shared" si="14"/>
        <v>#NUM!</v>
      </c>
    </row>
    <row r="283" spans="1:6" x14ac:dyDescent="0.2">
      <c r="A283" s="1">
        <f t="shared" si="12"/>
        <v>279</v>
      </c>
      <c r="B283" s="1">
        <f t="shared" si="13"/>
        <v>-140</v>
      </c>
      <c r="C283" s="5">
        <f>'Data Input'!$C$10</f>
        <v>350</v>
      </c>
      <c r="D283" s="6" t="e">
        <f>-PPMT('Data Input'!$C$8/12,$B$4-B284,$B$4,$F$4)</f>
        <v>#NUM!</v>
      </c>
      <c r="E283" s="6" t="e">
        <f>-IPMT('Data Input'!$C$8/12,$B$4-B284,$B$4,$F$4)</f>
        <v>#NUM!</v>
      </c>
      <c r="F283" s="8" t="e">
        <f t="shared" si="14"/>
        <v>#NUM!</v>
      </c>
    </row>
    <row r="284" spans="1:6" x14ac:dyDescent="0.2">
      <c r="A284" s="1">
        <f t="shared" si="12"/>
        <v>280</v>
      </c>
      <c r="B284" s="1">
        <f t="shared" si="13"/>
        <v>-141</v>
      </c>
      <c r="C284" s="5">
        <f>'Data Input'!$C$10</f>
        <v>350</v>
      </c>
      <c r="D284" s="6" t="e">
        <f>-PPMT('Data Input'!$C$8/12,$B$4-B285,$B$4,$F$4)</f>
        <v>#NUM!</v>
      </c>
      <c r="E284" s="6" t="e">
        <f>-IPMT('Data Input'!$C$8/12,$B$4-B285,$B$4,$F$4)</f>
        <v>#NUM!</v>
      </c>
      <c r="F284" s="8" t="e">
        <f t="shared" si="14"/>
        <v>#NUM!</v>
      </c>
    </row>
    <row r="285" spans="1:6" x14ac:dyDescent="0.2">
      <c r="A285" s="1">
        <f t="shared" si="12"/>
        <v>281</v>
      </c>
      <c r="B285" s="1">
        <f t="shared" si="13"/>
        <v>-142</v>
      </c>
      <c r="C285" s="5">
        <f>'Data Input'!$C$10</f>
        <v>350</v>
      </c>
      <c r="D285" s="6" t="e">
        <f>-PPMT('Data Input'!$C$8/12,$B$4-B286,$B$4,$F$4)</f>
        <v>#NUM!</v>
      </c>
      <c r="E285" s="6" t="e">
        <f>-IPMT('Data Input'!$C$8/12,$B$4-B286,$B$4,$F$4)</f>
        <v>#NUM!</v>
      </c>
      <c r="F285" s="8" t="e">
        <f t="shared" si="14"/>
        <v>#NUM!</v>
      </c>
    </row>
    <row r="286" spans="1:6" x14ac:dyDescent="0.2">
      <c r="A286" s="1">
        <f t="shared" si="12"/>
        <v>282</v>
      </c>
      <c r="B286" s="1">
        <f t="shared" si="13"/>
        <v>-143</v>
      </c>
      <c r="C286" s="5">
        <f>'Data Input'!$C$10</f>
        <v>350</v>
      </c>
      <c r="D286" s="6" t="e">
        <f>-PPMT('Data Input'!$C$8/12,$B$4-B287,$B$4,$F$4)</f>
        <v>#NUM!</v>
      </c>
      <c r="E286" s="6" t="e">
        <f>-IPMT('Data Input'!$C$8/12,$B$4-B287,$B$4,$F$4)</f>
        <v>#NUM!</v>
      </c>
      <c r="F286" s="8" t="e">
        <f t="shared" si="14"/>
        <v>#NUM!</v>
      </c>
    </row>
    <row r="287" spans="1:6" x14ac:dyDescent="0.2">
      <c r="A287" s="1">
        <f t="shared" si="12"/>
        <v>283</v>
      </c>
      <c r="B287" s="1">
        <f t="shared" si="13"/>
        <v>-144</v>
      </c>
      <c r="C287" s="5">
        <f>'Data Input'!$C$10</f>
        <v>350</v>
      </c>
      <c r="D287" s="6" t="e">
        <f>-PPMT('Data Input'!$C$8/12,$B$4-B288,$B$4,$F$4)</f>
        <v>#NUM!</v>
      </c>
      <c r="E287" s="6" t="e">
        <f>-IPMT('Data Input'!$C$8/12,$B$4-B288,$B$4,$F$4)</f>
        <v>#NUM!</v>
      </c>
      <c r="F287" s="8" t="e">
        <f t="shared" si="14"/>
        <v>#NUM!</v>
      </c>
    </row>
    <row r="288" spans="1:6" x14ac:dyDescent="0.2">
      <c r="A288" s="1">
        <f t="shared" si="12"/>
        <v>284</v>
      </c>
      <c r="B288" s="1">
        <f t="shared" si="13"/>
        <v>-145</v>
      </c>
      <c r="C288" s="5">
        <f>'Data Input'!$C$10</f>
        <v>350</v>
      </c>
      <c r="D288" s="6" t="e">
        <f>-PPMT('Data Input'!$C$8/12,$B$4-B289,$B$4,$F$4)</f>
        <v>#NUM!</v>
      </c>
      <c r="E288" s="6" t="e">
        <f>-IPMT('Data Input'!$C$8/12,$B$4-B289,$B$4,$F$4)</f>
        <v>#NUM!</v>
      </c>
      <c r="F288" s="8" t="e">
        <f t="shared" si="14"/>
        <v>#NUM!</v>
      </c>
    </row>
    <row r="289" spans="1:6" x14ac:dyDescent="0.2">
      <c r="A289" s="1">
        <f t="shared" si="12"/>
        <v>285</v>
      </c>
      <c r="B289" s="1">
        <f t="shared" si="13"/>
        <v>-146</v>
      </c>
      <c r="C289" s="5">
        <f>'Data Input'!$C$10</f>
        <v>350</v>
      </c>
      <c r="D289" s="6" t="e">
        <f>-PPMT('Data Input'!$C$8/12,$B$4-B290,$B$4,$F$4)</f>
        <v>#NUM!</v>
      </c>
      <c r="E289" s="6" t="e">
        <f>-IPMT('Data Input'!$C$8/12,$B$4-B290,$B$4,$F$4)</f>
        <v>#NUM!</v>
      </c>
      <c r="F289" s="8" t="e">
        <f t="shared" si="14"/>
        <v>#NUM!</v>
      </c>
    </row>
    <row r="290" spans="1:6" x14ac:dyDescent="0.2">
      <c r="A290" s="1">
        <f t="shared" si="12"/>
        <v>286</v>
      </c>
      <c r="B290" s="1">
        <f t="shared" si="13"/>
        <v>-147</v>
      </c>
      <c r="C290" s="5">
        <f>'Data Input'!$C$10</f>
        <v>350</v>
      </c>
      <c r="D290" s="6" t="e">
        <f>-PPMT('Data Input'!$C$8/12,$B$4-B291,$B$4,$F$4)</f>
        <v>#NUM!</v>
      </c>
      <c r="E290" s="6" t="e">
        <f>-IPMT('Data Input'!$C$8/12,$B$4-B291,$B$4,$F$4)</f>
        <v>#NUM!</v>
      </c>
      <c r="F290" s="8" t="e">
        <f t="shared" si="14"/>
        <v>#NUM!</v>
      </c>
    </row>
    <row r="291" spans="1:6" x14ac:dyDescent="0.2">
      <c r="A291" s="1">
        <f t="shared" si="12"/>
        <v>287</v>
      </c>
      <c r="B291" s="1">
        <f t="shared" si="13"/>
        <v>-148</v>
      </c>
      <c r="C291" s="5">
        <f>'Data Input'!$C$10</f>
        <v>350</v>
      </c>
      <c r="D291" s="6" t="e">
        <f>-PPMT('Data Input'!$C$8/12,$B$4-B292,$B$4,$F$4)</f>
        <v>#NUM!</v>
      </c>
      <c r="E291" s="6" t="e">
        <f>-IPMT('Data Input'!$C$8/12,$B$4-B292,$B$4,$F$4)</f>
        <v>#NUM!</v>
      </c>
      <c r="F291" s="8" t="e">
        <f t="shared" si="14"/>
        <v>#NUM!</v>
      </c>
    </row>
    <row r="292" spans="1:6" x14ac:dyDescent="0.2">
      <c r="A292" s="2">
        <f t="shared" si="12"/>
        <v>288</v>
      </c>
      <c r="B292" s="3">
        <f t="shared" si="13"/>
        <v>-149</v>
      </c>
      <c r="C292" s="5">
        <f>'Data Input'!$C$10</f>
        <v>350</v>
      </c>
      <c r="D292" s="6" t="e">
        <f>-PPMT('Data Input'!$C$8/12,$B$4-B293,$B$4,$F$4)</f>
        <v>#NUM!</v>
      </c>
      <c r="E292" s="6" t="e">
        <f>-IPMT('Data Input'!$C$8/12,$B$4-B293,$B$4,$F$4)</f>
        <v>#NUM!</v>
      </c>
      <c r="F292" s="8" t="e">
        <f t="shared" si="14"/>
        <v>#NUM!</v>
      </c>
    </row>
    <row r="293" spans="1:6" x14ac:dyDescent="0.2">
      <c r="A293" s="1">
        <f t="shared" si="12"/>
        <v>289</v>
      </c>
      <c r="B293" s="1">
        <f t="shared" si="13"/>
        <v>-150</v>
      </c>
      <c r="C293" s="5">
        <f>'Data Input'!$C$10</f>
        <v>350</v>
      </c>
      <c r="D293" s="6" t="e">
        <f>-PPMT('Data Input'!$C$8/12,$B$4-B294,$B$4,$F$4)</f>
        <v>#NUM!</v>
      </c>
      <c r="E293" s="6" t="e">
        <f>-IPMT('Data Input'!$C$8/12,$B$4-B294,$B$4,$F$4)</f>
        <v>#NUM!</v>
      </c>
      <c r="F293" s="8" t="e">
        <f t="shared" si="14"/>
        <v>#NUM!</v>
      </c>
    </row>
    <row r="294" spans="1:6" x14ac:dyDescent="0.2">
      <c r="A294" s="1">
        <f t="shared" si="12"/>
        <v>290</v>
      </c>
      <c r="B294" s="1">
        <f t="shared" si="13"/>
        <v>-151</v>
      </c>
      <c r="C294" s="5">
        <f>'Data Input'!$C$10</f>
        <v>350</v>
      </c>
      <c r="D294" s="6" t="e">
        <f>-PPMT('Data Input'!$C$8/12,$B$4-B295,$B$4,$F$4)</f>
        <v>#NUM!</v>
      </c>
      <c r="E294" s="6" t="e">
        <f>-IPMT('Data Input'!$C$8/12,$B$4-B295,$B$4,$F$4)</f>
        <v>#NUM!</v>
      </c>
      <c r="F294" s="8" t="e">
        <f t="shared" si="14"/>
        <v>#NUM!</v>
      </c>
    </row>
    <row r="295" spans="1:6" x14ac:dyDescent="0.2">
      <c r="A295" s="1">
        <f t="shared" si="12"/>
        <v>291</v>
      </c>
      <c r="B295" s="1">
        <f t="shared" si="13"/>
        <v>-152</v>
      </c>
      <c r="C295" s="5">
        <f>'Data Input'!$C$10</f>
        <v>350</v>
      </c>
      <c r="D295" s="6" t="e">
        <f>-PPMT('Data Input'!$C$8/12,$B$4-B296,$B$4,$F$4)</f>
        <v>#NUM!</v>
      </c>
      <c r="E295" s="6" t="e">
        <f>-IPMT('Data Input'!$C$8/12,$B$4-B296,$B$4,$F$4)</f>
        <v>#NUM!</v>
      </c>
      <c r="F295" s="8" t="e">
        <f t="shared" si="14"/>
        <v>#NUM!</v>
      </c>
    </row>
    <row r="296" spans="1:6" x14ac:dyDescent="0.2">
      <c r="A296" s="1">
        <f t="shared" si="12"/>
        <v>292</v>
      </c>
      <c r="B296" s="1">
        <f t="shared" si="13"/>
        <v>-153</v>
      </c>
      <c r="C296" s="5">
        <f>'Data Input'!$C$10</f>
        <v>350</v>
      </c>
      <c r="D296" s="6" t="e">
        <f>-PPMT('Data Input'!$C$8/12,$B$4-B297,$B$4,$F$4)</f>
        <v>#NUM!</v>
      </c>
      <c r="E296" s="6" t="e">
        <f>-IPMT('Data Input'!$C$8/12,$B$4-B297,$B$4,$F$4)</f>
        <v>#NUM!</v>
      </c>
      <c r="F296" s="8" t="e">
        <f t="shared" si="14"/>
        <v>#NUM!</v>
      </c>
    </row>
    <row r="297" spans="1:6" x14ac:dyDescent="0.2">
      <c r="A297" s="1">
        <f t="shared" si="12"/>
        <v>293</v>
      </c>
      <c r="B297" s="1">
        <f t="shared" si="13"/>
        <v>-154</v>
      </c>
      <c r="C297" s="5">
        <f>'Data Input'!$C$10</f>
        <v>350</v>
      </c>
      <c r="D297" s="6" t="e">
        <f>-PPMT('Data Input'!$C$8/12,$B$4-B298,$B$4,$F$4)</f>
        <v>#NUM!</v>
      </c>
      <c r="E297" s="6" t="e">
        <f>-IPMT('Data Input'!$C$8/12,$B$4-B298,$B$4,$F$4)</f>
        <v>#NUM!</v>
      </c>
      <c r="F297" s="8" t="e">
        <f t="shared" si="14"/>
        <v>#NUM!</v>
      </c>
    </row>
    <row r="298" spans="1:6" x14ac:dyDescent="0.2">
      <c r="A298" s="1">
        <f t="shared" si="12"/>
        <v>294</v>
      </c>
      <c r="B298" s="1">
        <f t="shared" si="13"/>
        <v>-155</v>
      </c>
      <c r="C298" s="5">
        <f>'Data Input'!$C$10</f>
        <v>350</v>
      </c>
      <c r="D298" s="6" t="e">
        <f>-PPMT('Data Input'!$C$8/12,$B$4-B299,$B$4,$F$4)</f>
        <v>#NUM!</v>
      </c>
      <c r="E298" s="6" t="e">
        <f>-IPMT('Data Input'!$C$8/12,$B$4-B299,$B$4,$F$4)</f>
        <v>#NUM!</v>
      </c>
      <c r="F298" s="8" t="e">
        <f t="shared" si="14"/>
        <v>#NUM!</v>
      </c>
    </row>
    <row r="299" spans="1:6" x14ac:dyDescent="0.2">
      <c r="A299" s="1">
        <f t="shared" si="12"/>
        <v>295</v>
      </c>
      <c r="B299" s="1">
        <f t="shared" si="13"/>
        <v>-156</v>
      </c>
      <c r="C299" s="5">
        <f>'Data Input'!$C$10</f>
        <v>350</v>
      </c>
      <c r="D299" s="6" t="e">
        <f>-PPMT('Data Input'!$C$8/12,$B$4-B300,$B$4,$F$4)</f>
        <v>#NUM!</v>
      </c>
      <c r="E299" s="6" t="e">
        <f>-IPMT('Data Input'!$C$8/12,$B$4-B300,$B$4,$F$4)</f>
        <v>#NUM!</v>
      </c>
      <c r="F299" s="8" t="e">
        <f t="shared" si="14"/>
        <v>#NUM!</v>
      </c>
    </row>
    <row r="300" spans="1:6" x14ac:dyDescent="0.2">
      <c r="A300" s="1">
        <f t="shared" si="12"/>
        <v>296</v>
      </c>
      <c r="B300" s="1">
        <f t="shared" si="13"/>
        <v>-157</v>
      </c>
      <c r="C300" s="5">
        <f>'Data Input'!$C$10</f>
        <v>350</v>
      </c>
      <c r="D300" s="6" t="e">
        <f>-PPMT('Data Input'!$C$8/12,$B$4-B301,$B$4,$F$4)</f>
        <v>#NUM!</v>
      </c>
      <c r="E300" s="6" t="e">
        <f>-IPMT('Data Input'!$C$8/12,$B$4-B301,$B$4,$F$4)</f>
        <v>#NUM!</v>
      </c>
      <c r="F300" s="8" t="e">
        <f t="shared" si="14"/>
        <v>#NUM!</v>
      </c>
    </row>
    <row r="301" spans="1:6" x14ac:dyDescent="0.2">
      <c r="A301" s="1">
        <f t="shared" si="12"/>
        <v>297</v>
      </c>
      <c r="B301" s="1">
        <f t="shared" si="13"/>
        <v>-158</v>
      </c>
      <c r="C301" s="5">
        <f>'Data Input'!$C$10</f>
        <v>350</v>
      </c>
      <c r="D301" s="6" t="e">
        <f>-PPMT('Data Input'!$C$8/12,$B$4-B302,$B$4,$F$4)</f>
        <v>#NUM!</v>
      </c>
      <c r="E301" s="6" t="e">
        <f>-IPMT('Data Input'!$C$8/12,$B$4-B302,$B$4,$F$4)</f>
        <v>#NUM!</v>
      </c>
      <c r="F301" s="8" t="e">
        <f t="shared" si="14"/>
        <v>#NUM!</v>
      </c>
    </row>
    <row r="302" spans="1:6" x14ac:dyDescent="0.2">
      <c r="A302" s="1">
        <f t="shared" si="12"/>
        <v>298</v>
      </c>
      <c r="B302" s="1">
        <f t="shared" si="13"/>
        <v>-159</v>
      </c>
      <c r="C302" s="5">
        <f>'Data Input'!$C$10</f>
        <v>350</v>
      </c>
      <c r="D302" s="6" t="e">
        <f>-PPMT('Data Input'!$C$8/12,$B$4-B303,$B$4,$F$4)</f>
        <v>#NUM!</v>
      </c>
      <c r="E302" s="6" t="e">
        <f>-IPMT('Data Input'!$C$8/12,$B$4-B303,$B$4,$F$4)</f>
        <v>#NUM!</v>
      </c>
      <c r="F302" s="8" t="e">
        <f t="shared" si="14"/>
        <v>#NUM!</v>
      </c>
    </row>
    <row r="303" spans="1:6" x14ac:dyDescent="0.2">
      <c r="A303" s="1">
        <f t="shared" si="12"/>
        <v>299</v>
      </c>
      <c r="B303" s="1">
        <f t="shared" si="13"/>
        <v>-160</v>
      </c>
      <c r="C303" s="5">
        <f>'Data Input'!$C$10</f>
        <v>350</v>
      </c>
      <c r="D303" s="6" t="e">
        <f>-PPMT('Data Input'!$C$8/12,$B$4-B304,$B$4,$F$4)</f>
        <v>#NUM!</v>
      </c>
      <c r="E303" s="6" t="e">
        <f>-IPMT('Data Input'!$C$8/12,$B$4-B304,$B$4,$F$4)</f>
        <v>#NUM!</v>
      </c>
      <c r="F303" s="8" t="e">
        <f t="shared" si="14"/>
        <v>#NUM!</v>
      </c>
    </row>
    <row r="304" spans="1:6" x14ac:dyDescent="0.2">
      <c r="A304" s="2">
        <f t="shared" si="12"/>
        <v>300</v>
      </c>
      <c r="B304" s="3">
        <f t="shared" si="13"/>
        <v>-161</v>
      </c>
      <c r="C304" s="5">
        <f>'Data Input'!$C$10</f>
        <v>350</v>
      </c>
      <c r="D304" s="6" t="e">
        <f>-PPMT('Data Input'!$C$8/12,$B$4-B305,$B$4,$F$4)</f>
        <v>#NUM!</v>
      </c>
      <c r="E304" s="6" t="e">
        <f>-IPMT('Data Input'!$C$8/12,$B$4-B305,$B$4,$F$4)</f>
        <v>#NUM!</v>
      </c>
      <c r="F304" s="8" t="e">
        <f t="shared" si="14"/>
        <v>#NUM!</v>
      </c>
    </row>
    <row r="305" spans="1:6" x14ac:dyDescent="0.2">
      <c r="A305" s="1">
        <f t="shared" si="12"/>
        <v>301</v>
      </c>
      <c r="B305" s="1">
        <f t="shared" si="13"/>
        <v>-162</v>
      </c>
      <c r="C305" s="5">
        <f>'Data Input'!$C$10</f>
        <v>350</v>
      </c>
      <c r="D305" s="6" t="e">
        <f>-PPMT('Data Input'!$C$8/12,$B$4-B306,$B$4,$F$4)</f>
        <v>#NUM!</v>
      </c>
      <c r="E305" s="6" t="e">
        <f>-IPMT('Data Input'!$C$8/12,$B$4-B306,$B$4,$F$4)</f>
        <v>#NUM!</v>
      </c>
      <c r="F305" s="8" t="e">
        <f t="shared" si="14"/>
        <v>#NUM!</v>
      </c>
    </row>
    <row r="306" spans="1:6" x14ac:dyDescent="0.2">
      <c r="A306" s="1">
        <f t="shared" si="12"/>
        <v>302</v>
      </c>
      <c r="B306" s="1">
        <f t="shared" si="13"/>
        <v>-163</v>
      </c>
      <c r="C306" s="5">
        <f>'Data Input'!$C$10</f>
        <v>350</v>
      </c>
      <c r="D306" s="6" t="e">
        <f>-PPMT('Data Input'!$C$8/12,$B$4-B307,$B$4,$F$4)</f>
        <v>#NUM!</v>
      </c>
      <c r="E306" s="6" t="e">
        <f>-IPMT('Data Input'!$C$8/12,$B$4-B307,$B$4,$F$4)</f>
        <v>#NUM!</v>
      </c>
      <c r="F306" s="8" t="e">
        <f t="shared" si="14"/>
        <v>#NUM!</v>
      </c>
    </row>
    <row r="307" spans="1:6" x14ac:dyDescent="0.2">
      <c r="A307" s="1">
        <f t="shared" si="12"/>
        <v>303</v>
      </c>
      <c r="B307" s="1">
        <f t="shared" si="13"/>
        <v>-164</v>
      </c>
      <c r="C307" s="5">
        <f>'Data Input'!$C$10</f>
        <v>350</v>
      </c>
      <c r="D307" s="6" t="e">
        <f>-PPMT('Data Input'!$C$8/12,$B$4-B308,$B$4,$F$4)</f>
        <v>#NUM!</v>
      </c>
      <c r="E307" s="6" t="e">
        <f>-IPMT('Data Input'!$C$8/12,$B$4-B308,$B$4,$F$4)</f>
        <v>#NUM!</v>
      </c>
      <c r="F307" s="8" t="e">
        <f t="shared" si="14"/>
        <v>#NUM!</v>
      </c>
    </row>
    <row r="308" spans="1:6" x14ac:dyDescent="0.2">
      <c r="A308" s="1">
        <f t="shared" si="12"/>
        <v>304</v>
      </c>
      <c r="B308" s="1">
        <f t="shared" si="13"/>
        <v>-165</v>
      </c>
      <c r="C308" s="5">
        <f>'Data Input'!$C$10</f>
        <v>350</v>
      </c>
      <c r="D308" s="6" t="e">
        <f>-PPMT('Data Input'!$C$8/12,$B$4-B309,$B$4,$F$4)</f>
        <v>#NUM!</v>
      </c>
      <c r="E308" s="6" t="e">
        <f>-IPMT('Data Input'!$C$8/12,$B$4-B309,$B$4,$F$4)</f>
        <v>#NUM!</v>
      </c>
      <c r="F308" s="8" t="e">
        <f t="shared" si="14"/>
        <v>#NUM!</v>
      </c>
    </row>
    <row r="309" spans="1:6" x14ac:dyDescent="0.2">
      <c r="A309" s="1">
        <f t="shared" si="12"/>
        <v>305</v>
      </c>
      <c r="B309" s="1">
        <f t="shared" si="13"/>
        <v>-166</v>
      </c>
      <c r="C309" s="5">
        <f>'Data Input'!$C$10</f>
        <v>350</v>
      </c>
      <c r="D309" s="6" t="e">
        <f>-PPMT('Data Input'!$C$8/12,$B$4-B310,$B$4,$F$4)</f>
        <v>#NUM!</v>
      </c>
      <c r="E309" s="6" t="e">
        <f>-IPMT('Data Input'!$C$8/12,$B$4-B310,$B$4,$F$4)</f>
        <v>#NUM!</v>
      </c>
      <c r="F309" s="8" t="e">
        <f t="shared" si="14"/>
        <v>#NUM!</v>
      </c>
    </row>
    <row r="310" spans="1:6" x14ac:dyDescent="0.2">
      <c r="A310" s="1">
        <f t="shared" si="12"/>
        <v>306</v>
      </c>
      <c r="B310" s="1">
        <f t="shared" si="13"/>
        <v>-167</v>
      </c>
      <c r="C310" s="5">
        <f>'Data Input'!$C$10</f>
        <v>350</v>
      </c>
      <c r="D310" s="6" t="e">
        <f>-PPMT('Data Input'!$C$8/12,$B$4-B311,$B$4,$F$4)</f>
        <v>#NUM!</v>
      </c>
      <c r="E310" s="6" t="e">
        <f>-IPMT('Data Input'!$C$8/12,$B$4-B311,$B$4,$F$4)</f>
        <v>#NUM!</v>
      </c>
      <c r="F310" s="8" t="e">
        <f t="shared" si="14"/>
        <v>#NUM!</v>
      </c>
    </row>
    <row r="311" spans="1:6" x14ac:dyDescent="0.2">
      <c r="A311" s="1">
        <f t="shared" si="12"/>
        <v>307</v>
      </c>
      <c r="B311" s="1">
        <f t="shared" si="13"/>
        <v>-168</v>
      </c>
      <c r="C311" s="5">
        <f>'Data Input'!$C$10</f>
        <v>350</v>
      </c>
      <c r="D311" s="6" t="e">
        <f>-PPMT('Data Input'!$C$8/12,$B$4-B312,$B$4,$F$4)</f>
        <v>#NUM!</v>
      </c>
      <c r="E311" s="6" t="e">
        <f>-IPMT('Data Input'!$C$8/12,$B$4-B312,$B$4,$F$4)</f>
        <v>#NUM!</v>
      </c>
      <c r="F311" s="8" t="e">
        <f t="shared" si="14"/>
        <v>#NUM!</v>
      </c>
    </row>
    <row r="312" spans="1:6" x14ac:dyDescent="0.2">
      <c r="A312" s="1">
        <f t="shared" si="12"/>
        <v>308</v>
      </c>
      <c r="B312" s="1">
        <f t="shared" si="13"/>
        <v>-169</v>
      </c>
      <c r="C312" s="5">
        <f>'Data Input'!$C$10</f>
        <v>350</v>
      </c>
      <c r="D312" s="6" t="e">
        <f>-PPMT('Data Input'!$C$8/12,$B$4-B313,$B$4,$F$4)</f>
        <v>#NUM!</v>
      </c>
      <c r="E312" s="6" t="e">
        <f>-IPMT('Data Input'!$C$8/12,$B$4-B313,$B$4,$F$4)</f>
        <v>#NUM!</v>
      </c>
      <c r="F312" s="8" t="e">
        <f t="shared" si="14"/>
        <v>#NUM!</v>
      </c>
    </row>
    <row r="313" spans="1:6" x14ac:dyDescent="0.2">
      <c r="A313" s="1">
        <f t="shared" si="12"/>
        <v>309</v>
      </c>
      <c r="B313" s="1">
        <f t="shared" si="13"/>
        <v>-170</v>
      </c>
      <c r="C313" s="5">
        <f>'Data Input'!$C$10</f>
        <v>350</v>
      </c>
      <c r="D313" s="6" t="e">
        <f>-PPMT('Data Input'!$C$8/12,$B$4-B314,$B$4,$F$4)</f>
        <v>#NUM!</v>
      </c>
      <c r="E313" s="6" t="e">
        <f>-IPMT('Data Input'!$C$8/12,$B$4-B314,$B$4,$F$4)</f>
        <v>#NUM!</v>
      </c>
      <c r="F313" s="8" t="e">
        <f t="shared" si="14"/>
        <v>#NUM!</v>
      </c>
    </row>
    <row r="314" spans="1:6" x14ac:dyDescent="0.2">
      <c r="A314" s="1">
        <f t="shared" si="12"/>
        <v>310</v>
      </c>
      <c r="B314" s="1">
        <f t="shared" si="13"/>
        <v>-171</v>
      </c>
      <c r="C314" s="5">
        <f>'Data Input'!$C$10</f>
        <v>350</v>
      </c>
      <c r="D314" s="6" t="e">
        <f>-PPMT('Data Input'!$C$8/12,$B$4-B315,$B$4,$F$4)</f>
        <v>#NUM!</v>
      </c>
      <c r="E314" s="6" t="e">
        <f>-IPMT('Data Input'!$C$8/12,$B$4-B315,$B$4,$F$4)</f>
        <v>#NUM!</v>
      </c>
      <c r="F314" s="8" t="e">
        <f t="shared" si="14"/>
        <v>#NUM!</v>
      </c>
    </row>
    <row r="315" spans="1:6" x14ac:dyDescent="0.2">
      <c r="A315" s="1">
        <f t="shared" si="12"/>
        <v>311</v>
      </c>
      <c r="B315" s="1">
        <f t="shared" si="13"/>
        <v>-172</v>
      </c>
      <c r="C315" s="5">
        <f>'Data Input'!$C$10</f>
        <v>350</v>
      </c>
      <c r="D315" s="6" t="e">
        <f>-PPMT('Data Input'!$C$8/12,$B$4-B316,$B$4,$F$4)</f>
        <v>#NUM!</v>
      </c>
      <c r="E315" s="6" t="e">
        <f>-IPMT('Data Input'!$C$8/12,$B$4-B316,$B$4,$F$4)</f>
        <v>#NUM!</v>
      </c>
      <c r="F315" s="8" t="e">
        <f t="shared" si="14"/>
        <v>#NUM!</v>
      </c>
    </row>
    <row r="316" spans="1:6" x14ac:dyDescent="0.2">
      <c r="A316" s="2">
        <f t="shared" si="12"/>
        <v>312</v>
      </c>
      <c r="B316" s="3">
        <f t="shared" si="13"/>
        <v>-173</v>
      </c>
      <c r="C316" s="5">
        <f>'Data Input'!$C$10</f>
        <v>350</v>
      </c>
      <c r="D316" s="6" t="e">
        <f>-PPMT('Data Input'!$C$8/12,$B$4-B317,$B$4,$F$4)</f>
        <v>#NUM!</v>
      </c>
      <c r="E316" s="6" t="e">
        <f>-IPMT('Data Input'!$C$8/12,$B$4-B317,$B$4,$F$4)</f>
        <v>#NUM!</v>
      </c>
      <c r="F316" s="8" t="e">
        <f t="shared" si="14"/>
        <v>#NUM!</v>
      </c>
    </row>
    <row r="317" spans="1:6" x14ac:dyDescent="0.2">
      <c r="A317" s="1">
        <f t="shared" si="12"/>
        <v>313</v>
      </c>
      <c r="B317" s="1">
        <f t="shared" si="13"/>
        <v>-174</v>
      </c>
      <c r="C317" s="5">
        <f>'Data Input'!$C$10</f>
        <v>350</v>
      </c>
      <c r="D317" s="6" t="e">
        <f>-PPMT('Data Input'!$C$8/12,$B$4-B318,$B$4,$F$4)</f>
        <v>#NUM!</v>
      </c>
      <c r="E317" s="6" t="e">
        <f>-IPMT('Data Input'!$C$8/12,$B$4-B318,$B$4,$F$4)</f>
        <v>#NUM!</v>
      </c>
      <c r="F317" s="8" t="e">
        <f t="shared" si="14"/>
        <v>#NUM!</v>
      </c>
    </row>
    <row r="318" spans="1:6" x14ac:dyDescent="0.2">
      <c r="A318" s="1">
        <f t="shared" si="12"/>
        <v>314</v>
      </c>
      <c r="B318" s="1">
        <f t="shared" si="13"/>
        <v>-175</v>
      </c>
      <c r="C318" s="5">
        <f>'Data Input'!$C$10</f>
        <v>350</v>
      </c>
      <c r="D318" s="6" t="e">
        <f>-PPMT('Data Input'!$C$8/12,$B$4-B319,$B$4,$F$4)</f>
        <v>#NUM!</v>
      </c>
      <c r="E318" s="6" t="e">
        <f>-IPMT('Data Input'!$C$8/12,$B$4-B319,$B$4,$F$4)</f>
        <v>#NUM!</v>
      </c>
      <c r="F318" s="8" t="e">
        <f t="shared" si="14"/>
        <v>#NUM!</v>
      </c>
    </row>
    <row r="319" spans="1:6" x14ac:dyDescent="0.2">
      <c r="A319" s="1">
        <f t="shared" si="12"/>
        <v>315</v>
      </c>
      <c r="B319" s="1">
        <f t="shared" si="13"/>
        <v>-176</v>
      </c>
      <c r="C319" s="5">
        <f>'Data Input'!$C$10</f>
        <v>350</v>
      </c>
      <c r="D319" s="6" t="e">
        <f>-PPMT('Data Input'!$C$8/12,$B$4-B320,$B$4,$F$4)</f>
        <v>#NUM!</v>
      </c>
      <c r="E319" s="6" t="e">
        <f>-IPMT('Data Input'!$C$8/12,$B$4-B320,$B$4,$F$4)</f>
        <v>#NUM!</v>
      </c>
      <c r="F319" s="8" t="e">
        <f t="shared" si="14"/>
        <v>#NUM!</v>
      </c>
    </row>
    <row r="320" spans="1:6" x14ac:dyDescent="0.2">
      <c r="A320" s="1">
        <f t="shared" si="12"/>
        <v>316</v>
      </c>
      <c r="B320" s="1">
        <f t="shared" si="13"/>
        <v>-177</v>
      </c>
      <c r="C320" s="5">
        <f>'Data Input'!$C$10</f>
        <v>350</v>
      </c>
      <c r="D320" s="6" t="e">
        <f>-PPMT('Data Input'!$C$8/12,$B$4-B321,$B$4,$F$4)</f>
        <v>#NUM!</v>
      </c>
      <c r="E320" s="6" t="e">
        <f>-IPMT('Data Input'!$C$8/12,$B$4-B321,$B$4,$F$4)</f>
        <v>#NUM!</v>
      </c>
      <c r="F320" s="8" t="e">
        <f t="shared" si="14"/>
        <v>#NUM!</v>
      </c>
    </row>
    <row r="321" spans="1:6" x14ac:dyDescent="0.2">
      <c r="A321" s="1">
        <f t="shared" si="12"/>
        <v>317</v>
      </c>
      <c r="B321" s="1">
        <f t="shared" si="13"/>
        <v>-178</v>
      </c>
      <c r="C321" s="5">
        <f>'Data Input'!$C$10</f>
        <v>350</v>
      </c>
      <c r="D321" s="6" t="e">
        <f>-PPMT('Data Input'!$C$8/12,$B$4-B322,$B$4,$F$4)</f>
        <v>#NUM!</v>
      </c>
      <c r="E321" s="6" t="e">
        <f>-IPMT('Data Input'!$C$8/12,$B$4-B322,$B$4,$F$4)</f>
        <v>#NUM!</v>
      </c>
      <c r="F321" s="8" t="e">
        <f t="shared" si="14"/>
        <v>#NUM!</v>
      </c>
    </row>
    <row r="322" spans="1:6" x14ac:dyDescent="0.2">
      <c r="A322" s="1">
        <f t="shared" si="12"/>
        <v>318</v>
      </c>
      <c r="B322" s="1">
        <f t="shared" si="13"/>
        <v>-179</v>
      </c>
      <c r="C322" s="5">
        <f>'Data Input'!$C$10</f>
        <v>350</v>
      </c>
      <c r="D322" s="6" t="e">
        <f>-PPMT('Data Input'!$C$8/12,$B$4-B323,$B$4,$F$4)</f>
        <v>#NUM!</v>
      </c>
      <c r="E322" s="6" t="e">
        <f>-IPMT('Data Input'!$C$8/12,$B$4-B323,$B$4,$F$4)</f>
        <v>#NUM!</v>
      </c>
      <c r="F322" s="8" t="e">
        <f t="shared" si="14"/>
        <v>#NUM!</v>
      </c>
    </row>
    <row r="323" spans="1:6" x14ac:dyDescent="0.2">
      <c r="A323" s="1">
        <f t="shared" si="12"/>
        <v>319</v>
      </c>
      <c r="B323" s="1">
        <f t="shared" si="13"/>
        <v>-180</v>
      </c>
      <c r="C323" s="5">
        <f>'Data Input'!$C$10</f>
        <v>350</v>
      </c>
      <c r="D323" s="6" t="e">
        <f>-PPMT('Data Input'!$C$8/12,$B$4-B324,$B$4,$F$4)</f>
        <v>#NUM!</v>
      </c>
      <c r="E323" s="6" t="e">
        <f>-IPMT('Data Input'!$C$8/12,$B$4-B324,$B$4,$F$4)</f>
        <v>#NUM!</v>
      </c>
      <c r="F323" s="8" t="e">
        <f t="shared" si="14"/>
        <v>#NUM!</v>
      </c>
    </row>
    <row r="324" spans="1:6" x14ac:dyDescent="0.2">
      <c r="A324" s="1">
        <f t="shared" si="12"/>
        <v>320</v>
      </c>
      <c r="B324" s="1">
        <f t="shared" si="13"/>
        <v>-181</v>
      </c>
      <c r="C324" s="5">
        <f>'Data Input'!$C$10</f>
        <v>350</v>
      </c>
      <c r="D324" s="6" t="e">
        <f>-PPMT('Data Input'!$C$8/12,$B$4-B325,$B$4,$F$4)</f>
        <v>#NUM!</v>
      </c>
      <c r="E324" s="6" t="e">
        <f>-IPMT('Data Input'!$C$8/12,$B$4-B325,$B$4,$F$4)</f>
        <v>#NUM!</v>
      </c>
      <c r="F324" s="8" t="e">
        <f t="shared" si="14"/>
        <v>#NUM!</v>
      </c>
    </row>
    <row r="325" spans="1:6" x14ac:dyDescent="0.2">
      <c r="A325" s="1">
        <f t="shared" ref="A325:A364" si="15">$B$4-B325</f>
        <v>321</v>
      </c>
      <c r="B325" s="1">
        <f t="shared" ref="B325:B364" si="16">B324-1</f>
        <v>-182</v>
      </c>
      <c r="C325" s="5">
        <f>'Data Input'!$C$10</f>
        <v>350</v>
      </c>
      <c r="D325" s="6" t="e">
        <f>-PPMT('Data Input'!$C$8/12,$B$4-B326,$B$4,$F$4)</f>
        <v>#NUM!</v>
      </c>
      <c r="E325" s="6" t="e">
        <f>-IPMT('Data Input'!$C$8/12,$B$4-B326,$B$4,$F$4)</f>
        <v>#NUM!</v>
      </c>
      <c r="F325" s="8" t="e">
        <f t="shared" ref="F325:F364" si="17">F324-D324</f>
        <v>#NUM!</v>
      </c>
    </row>
    <row r="326" spans="1:6" x14ac:dyDescent="0.2">
      <c r="A326" s="1">
        <f t="shared" si="15"/>
        <v>322</v>
      </c>
      <c r="B326" s="1">
        <f t="shared" si="16"/>
        <v>-183</v>
      </c>
      <c r="C326" s="5">
        <f>'Data Input'!$C$10</f>
        <v>350</v>
      </c>
      <c r="D326" s="6" t="e">
        <f>-PPMT('Data Input'!$C$8/12,$B$4-B327,$B$4,$F$4)</f>
        <v>#NUM!</v>
      </c>
      <c r="E326" s="6" t="e">
        <f>-IPMT('Data Input'!$C$8/12,$B$4-B327,$B$4,$F$4)</f>
        <v>#NUM!</v>
      </c>
      <c r="F326" s="8" t="e">
        <f t="shared" si="17"/>
        <v>#NUM!</v>
      </c>
    </row>
    <row r="327" spans="1:6" x14ac:dyDescent="0.2">
      <c r="A327" s="1">
        <f t="shared" si="15"/>
        <v>323</v>
      </c>
      <c r="B327" s="1">
        <f t="shared" si="16"/>
        <v>-184</v>
      </c>
      <c r="C327" s="5">
        <f>'Data Input'!$C$10</f>
        <v>350</v>
      </c>
      <c r="D327" s="6" t="e">
        <f>-PPMT('Data Input'!$C$8/12,$B$4-B328,$B$4,$F$4)</f>
        <v>#NUM!</v>
      </c>
      <c r="E327" s="6" t="e">
        <f>-IPMT('Data Input'!$C$8/12,$B$4-B328,$B$4,$F$4)</f>
        <v>#NUM!</v>
      </c>
      <c r="F327" s="8" t="e">
        <f t="shared" si="17"/>
        <v>#NUM!</v>
      </c>
    </row>
    <row r="328" spans="1:6" x14ac:dyDescent="0.2">
      <c r="A328" s="2">
        <f t="shared" si="15"/>
        <v>324</v>
      </c>
      <c r="B328" s="3">
        <f t="shared" si="16"/>
        <v>-185</v>
      </c>
      <c r="C328" s="5">
        <f>'Data Input'!$C$10</f>
        <v>350</v>
      </c>
      <c r="D328" s="6" t="e">
        <f>-PPMT('Data Input'!$C$8/12,$B$4-B329,$B$4,$F$4)</f>
        <v>#NUM!</v>
      </c>
      <c r="E328" s="6" t="e">
        <f>-IPMT('Data Input'!$C$8/12,$B$4-B329,$B$4,$F$4)</f>
        <v>#NUM!</v>
      </c>
      <c r="F328" s="8" t="e">
        <f t="shared" si="17"/>
        <v>#NUM!</v>
      </c>
    </row>
    <row r="329" spans="1:6" x14ac:dyDescent="0.2">
      <c r="A329" s="1">
        <f t="shared" si="15"/>
        <v>325</v>
      </c>
      <c r="B329" s="1">
        <f t="shared" si="16"/>
        <v>-186</v>
      </c>
      <c r="C329" s="5">
        <f>'Data Input'!$C$10</f>
        <v>350</v>
      </c>
      <c r="D329" s="6" t="e">
        <f>-PPMT('Data Input'!$C$8/12,$B$4-B330,$B$4,$F$4)</f>
        <v>#NUM!</v>
      </c>
      <c r="E329" s="6" t="e">
        <f>-IPMT('Data Input'!$C$8/12,$B$4-B330,$B$4,$F$4)</f>
        <v>#NUM!</v>
      </c>
      <c r="F329" s="8" t="e">
        <f t="shared" si="17"/>
        <v>#NUM!</v>
      </c>
    </row>
    <row r="330" spans="1:6" x14ac:dyDescent="0.2">
      <c r="A330" s="1">
        <f t="shared" si="15"/>
        <v>326</v>
      </c>
      <c r="B330" s="1">
        <f t="shared" si="16"/>
        <v>-187</v>
      </c>
      <c r="C330" s="5">
        <f>'Data Input'!$C$10</f>
        <v>350</v>
      </c>
      <c r="D330" s="6" t="e">
        <f>-PPMT('Data Input'!$C$8/12,$B$4-B331,$B$4,$F$4)</f>
        <v>#NUM!</v>
      </c>
      <c r="E330" s="6" t="e">
        <f>-IPMT('Data Input'!$C$8/12,$B$4-B331,$B$4,$F$4)</f>
        <v>#NUM!</v>
      </c>
      <c r="F330" s="8" t="e">
        <f t="shared" si="17"/>
        <v>#NUM!</v>
      </c>
    </row>
    <row r="331" spans="1:6" x14ac:dyDescent="0.2">
      <c r="A331" s="1">
        <f t="shared" si="15"/>
        <v>327</v>
      </c>
      <c r="B331" s="1">
        <f t="shared" si="16"/>
        <v>-188</v>
      </c>
      <c r="C331" s="5">
        <f>'Data Input'!$C$10</f>
        <v>350</v>
      </c>
      <c r="D331" s="6" t="e">
        <f>-PPMT('Data Input'!$C$8/12,$B$4-B332,$B$4,$F$4)</f>
        <v>#NUM!</v>
      </c>
      <c r="E331" s="6" t="e">
        <f>-IPMT('Data Input'!$C$8/12,$B$4-B332,$B$4,$F$4)</f>
        <v>#NUM!</v>
      </c>
      <c r="F331" s="8" t="e">
        <f t="shared" si="17"/>
        <v>#NUM!</v>
      </c>
    </row>
    <row r="332" spans="1:6" x14ac:dyDescent="0.2">
      <c r="A332" s="1">
        <f t="shared" si="15"/>
        <v>328</v>
      </c>
      <c r="B332" s="1">
        <f t="shared" si="16"/>
        <v>-189</v>
      </c>
      <c r="C332" s="5">
        <f>'Data Input'!$C$10</f>
        <v>350</v>
      </c>
      <c r="D332" s="6" t="e">
        <f>-PPMT('Data Input'!$C$8/12,$B$4-B333,$B$4,$F$4)</f>
        <v>#NUM!</v>
      </c>
      <c r="E332" s="6" t="e">
        <f>-IPMT('Data Input'!$C$8/12,$B$4-B333,$B$4,$F$4)</f>
        <v>#NUM!</v>
      </c>
      <c r="F332" s="8" t="e">
        <f t="shared" si="17"/>
        <v>#NUM!</v>
      </c>
    </row>
    <row r="333" spans="1:6" x14ac:dyDescent="0.2">
      <c r="A333" s="1">
        <f t="shared" si="15"/>
        <v>329</v>
      </c>
      <c r="B333" s="1">
        <f t="shared" si="16"/>
        <v>-190</v>
      </c>
      <c r="C333" s="5">
        <f>'Data Input'!$C$10</f>
        <v>350</v>
      </c>
      <c r="D333" s="6" t="e">
        <f>-PPMT('Data Input'!$C$8/12,$B$4-B334,$B$4,$F$4)</f>
        <v>#NUM!</v>
      </c>
      <c r="E333" s="6" t="e">
        <f>-IPMT('Data Input'!$C$8/12,$B$4-B334,$B$4,$F$4)</f>
        <v>#NUM!</v>
      </c>
      <c r="F333" s="8" t="e">
        <f t="shared" si="17"/>
        <v>#NUM!</v>
      </c>
    </row>
    <row r="334" spans="1:6" x14ac:dyDescent="0.2">
      <c r="A334" s="1">
        <f t="shared" si="15"/>
        <v>330</v>
      </c>
      <c r="B334" s="1">
        <f t="shared" si="16"/>
        <v>-191</v>
      </c>
      <c r="C334" s="5">
        <f>'Data Input'!$C$10</f>
        <v>350</v>
      </c>
      <c r="D334" s="6" t="e">
        <f>-PPMT('Data Input'!$C$8/12,$B$4-B335,$B$4,$F$4)</f>
        <v>#NUM!</v>
      </c>
      <c r="E334" s="6" t="e">
        <f>-IPMT('Data Input'!$C$8/12,$B$4-B335,$B$4,$F$4)</f>
        <v>#NUM!</v>
      </c>
      <c r="F334" s="8" t="e">
        <f t="shared" si="17"/>
        <v>#NUM!</v>
      </c>
    </row>
    <row r="335" spans="1:6" x14ac:dyDescent="0.2">
      <c r="A335" s="1">
        <f t="shared" si="15"/>
        <v>331</v>
      </c>
      <c r="B335" s="1">
        <f t="shared" si="16"/>
        <v>-192</v>
      </c>
      <c r="C335" s="5">
        <f>'Data Input'!$C$10</f>
        <v>350</v>
      </c>
      <c r="D335" s="6" t="e">
        <f>-PPMT('Data Input'!$C$8/12,$B$4-B336,$B$4,$F$4)</f>
        <v>#NUM!</v>
      </c>
      <c r="E335" s="6" t="e">
        <f>-IPMT('Data Input'!$C$8/12,$B$4-B336,$B$4,$F$4)</f>
        <v>#NUM!</v>
      </c>
      <c r="F335" s="8" t="e">
        <f t="shared" si="17"/>
        <v>#NUM!</v>
      </c>
    </row>
    <row r="336" spans="1:6" x14ac:dyDescent="0.2">
      <c r="A336" s="1">
        <f t="shared" si="15"/>
        <v>332</v>
      </c>
      <c r="B336" s="1">
        <f t="shared" si="16"/>
        <v>-193</v>
      </c>
      <c r="C336" s="5">
        <f>'Data Input'!$C$10</f>
        <v>350</v>
      </c>
      <c r="D336" s="6" t="e">
        <f>-PPMT('Data Input'!$C$8/12,$B$4-B337,$B$4,$F$4)</f>
        <v>#NUM!</v>
      </c>
      <c r="E336" s="6" t="e">
        <f>-IPMT('Data Input'!$C$8/12,$B$4-B337,$B$4,$F$4)</f>
        <v>#NUM!</v>
      </c>
      <c r="F336" s="8" t="e">
        <f t="shared" si="17"/>
        <v>#NUM!</v>
      </c>
    </row>
    <row r="337" spans="1:6" x14ac:dyDescent="0.2">
      <c r="A337" s="1">
        <f t="shared" si="15"/>
        <v>333</v>
      </c>
      <c r="B337" s="1">
        <f t="shared" si="16"/>
        <v>-194</v>
      </c>
      <c r="C337" s="5">
        <f>'Data Input'!$C$10</f>
        <v>350</v>
      </c>
      <c r="D337" s="6" t="e">
        <f>-PPMT('Data Input'!$C$8/12,$B$4-B338,$B$4,$F$4)</f>
        <v>#NUM!</v>
      </c>
      <c r="E337" s="6" t="e">
        <f>-IPMT('Data Input'!$C$8/12,$B$4-B338,$B$4,$F$4)</f>
        <v>#NUM!</v>
      </c>
      <c r="F337" s="8" t="e">
        <f t="shared" si="17"/>
        <v>#NUM!</v>
      </c>
    </row>
    <row r="338" spans="1:6" x14ac:dyDescent="0.2">
      <c r="A338" s="1">
        <f t="shared" si="15"/>
        <v>334</v>
      </c>
      <c r="B338" s="1">
        <f t="shared" si="16"/>
        <v>-195</v>
      </c>
      <c r="C338" s="5">
        <f>'Data Input'!$C$10</f>
        <v>350</v>
      </c>
      <c r="D338" s="6" t="e">
        <f>-PPMT('Data Input'!$C$8/12,$B$4-B339,$B$4,$F$4)</f>
        <v>#NUM!</v>
      </c>
      <c r="E338" s="6" t="e">
        <f>-IPMT('Data Input'!$C$8/12,$B$4-B339,$B$4,$F$4)</f>
        <v>#NUM!</v>
      </c>
      <c r="F338" s="8" t="e">
        <f t="shared" si="17"/>
        <v>#NUM!</v>
      </c>
    </row>
    <row r="339" spans="1:6" x14ac:dyDescent="0.2">
      <c r="A339" s="1">
        <f t="shared" si="15"/>
        <v>335</v>
      </c>
      <c r="B339" s="1">
        <f t="shared" si="16"/>
        <v>-196</v>
      </c>
      <c r="C339" s="5">
        <f>'Data Input'!$C$10</f>
        <v>350</v>
      </c>
      <c r="D339" s="6" t="e">
        <f>-PPMT('Data Input'!$C$8/12,$B$4-B340,$B$4,$F$4)</f>
        <v>#NUM!</v>
      </c>
      <c r="E339" s="6" t="e">
        <f>-IPMT('Data Input'!$C$8/12,$B$4-B340,$B$4,$F$4)</f>
        <v>#NUM!</v>
      </c>
      <c r="F339" s="8" t="e">
        <f t="shared" si="17"/>
        <v>#NUM!</v>
      </c>
    </row>
    <row r="340" spans="1:6" x14ac:dyDescent="0.2">
      <c r="A340" s="2">
        <f t="shared" si="15"/>
        <v>336</v>
      </c>
      <c r="B340" s="3">
        <f t="shared" si="16"/>
        <v>-197</v>
      </c>
      <c r="C340" s="5">
        <f>'Data Input'!$C$10</f>
        <v>350</v>
      </c>
      <c r="D340" s="6" t="e">
        <f>-PPMT('Data Input'!$C$8/12,$B$4-B341,$B$4,$F$4)</f>
        <v>#NUM!</v>
      </c>
      <c r="E340" s="6" t="e">
        <f>-IPMT('Data Input'!$C$8/12,$B$4-B341,$B$4,$F$4)</f>
        <v>#NUM!</v>
      </c>
      <c r="F340" s="8" t="e">
        <f t="shared" si="17"/>
        <v>#NUM!</v>
      </c>
    </row>
    <row r="341" spans="1:6" x14ac:dyDescent="0.2">
      <c r="A341" s="1">
        <f t="shared" si="15"/>
        <v>337</v>
      </c>
      <c r="B341" s="1">
        <f t="shared" si="16"/>
        <v>-198</v>
      </c>
      <c r="C341" s="5">
        <f>'Data Input'!$C$10</f>
        <v>350</v>
      </c>
      <c r="D341" s="6" t="e">
        <f>-PPMT('Data Input'!$C$8/12,$B$4-B342,$B$4,$F$4)</f>
        <v>#NUM!</v>
      </c>
      <c r="E341" s="6" t="e">
        <f>-IPMT('Data Input'!$C$8/12,$B$4-B342,$B$4,$F$4)</f>
        <v>#NUM!</v>
      </c>
      <c r="F341" s="8" t="e">
        <f t="shared" si="17"/>
        <v>#NUM!</v>
      </c>
    </row>
    <row r="342" spans="1:6" x14ac:dyDescent="0.2">
      <c r="A342" s="1">
        <f t="shared" si="15"/>
        <v>338</v>
      </c>
      <c r="B342" s="1">
        <f t="shared" si="16"/>
        <v>-199</v>
      </c>
      <c r="C342" s="5">
        <f>'Data Input'!$C$10</f>
        <v>350</v>
      </c>
      <c r="D342" s="6" t="e">
        <f>-PPMT('Data Input'!$C$8/12,$B$4-B343,$B$4,$F$4)</f>
        <v>#NUM!</v>
      </c>
      <c r="E342" s="6" t="e">
        <f>-IPMT('Data Input'!$C$8/12,$B$4-B343,$B$4,$F$4)</f>
        <v>#NUM!</v>
      </c>
      <c r="F342" s="8" t="e">
        <f t="shared" si="17"/>
        <v>#NUM!</v>
      </c>
    </row>
    <row r="343" spans="1:6" x14ac:dyDescent="0.2">
      <c r="A343" s="1">
        <f t="shared" si="15"/>
        <v>339</v>
      </c>
      <c r="B343" s="1">
        <f t="shared" si="16"/>
        <v>-200</v>
      </c>
      <c r="C343" s="5">
        <f>'Data Input'!$C$10</f>
        <v>350</v>
      </c>
      <c r="D343" s="6" t="e">
        <f>-PPMT('Data Input'!$C$8/12,$B$4-B344,$B$4,$F$4)</f>
        <v>#NUM!</v>
      </c>
      <c r="E343" s="6" t="e">
        <f>-IPMT('Data Input'!$C$8/12,$B$4-B344,$B$4,$F$4)</f>
        <v>#NUM!</v>
      </c>
      <c r="F343" s="8" t="e">
        <f t="shared" si="17"/>
        <v>#NUM!</v>
      </c>
    </row>
    <row r="344" spans="1:6" x14ac:dyDescent="0.2">
      <c r="A344" s="1">
        <f t="shared" si="15"/>
        <v>340</v>
      </c>
      <c r="B344" s="1">
        <f t="shared" si="16"/>
        <v>-201</v>
      </c>
      <c r="C344" s="5">
        <f>'Data Input'!$C$10</f>
        <v>350</v>
      </c>
      <c r="D344" s="6" t="e">
        <f>-PPMT('Data Input'!$C$8/12,$B$4-B345,$B$4,$F$4)</f>
        <v>#NUM!</v>
      </c>
      <c r="E344" s="6" t="e">
        <f>-IPMT('Data Input'!$C$8/12,$B$4-B345,$B$4,$F$4)</f>
        <v>#NUM!</v>
      </c>
      <c r="F344" s="8" t="e">
        <f t="shared" si="17"/>
        <v>#NUM!</v>
      </c>
    </row>
    <row r="345" spans="1:6" x14ac:dyDescent="0.2">
      <c r="A345" s="1">
        <f t="shared" si="15"/>
        <v>341</v>
      </c>
      <c r="B345" s="1">
        <f t="shared" si="16"/>
        <v>-202</v>
      </c>
      <c r="C345" s="5">
        <f>'Data Input'!$C$10</f>
        <v>350</v>
      </c>
      <c r="D345" s="6" t="e">
        <f>-PPMT('Data Input'!$C$8/12,$B$4-B346,$B$4,$F$4)</f>
        <v>#NUM!</v>
      </c>
      <c r="E345" s="6" t="e">
        <f>-IPMT('Data Input'!$C$8/12,$B$4-B346,$B$4,$F$4)</f>
        <v>#NUM!</v>
      </c>
      <c r="F345" s="8" t="e">
        <f t="shared" si="17"/>
        <v>#NUM!</v>
      </c>
    </row>
    <row r="346" spans="1:6" x14ac:dyDescent="0.2">
      <c r="A346" s="1">
        <f t="shared" si="15"/>
        <v>342</v>
      </c>
      <c r="B346" s="1">
        <f t="shared" si="16"/>
        <v>-203</v>
      </c>
      <c r="C346" s="5">
        <f>'Data Input'!$C$10</f>
        <v>350</v>
      </c>
      <c r="D346" s="6" t="e">
        <f>-PPMT('Data Input'!$C$8/12,$B$4-B347,$B$4,$F$4)</f>
        <v>#NUM!</v>
      </c>
      <c r="E346" s="6" t="e">
        <f>-IPMT('Data Input'!$C$8/12,$B$4-B347,$B$4,$F$4)</f>
        <v>#NUM!</v>
      </c>
      <c r="F346" s="8" t="e">
        <f t="shared" si="17"/>
        <v>#NUM!</v>
      </c>
    </row>
    <row r="347" spans="1:6" x14ac:dyDescent="0.2">
      <c r="A347" s="1">
        <f t="shared" si="15"/>
        <v>343</v>
      </c>
      <c r="B347" s="1">
        <f t="shared" si="16"/>
        <v>-204</v>
      </c>
      <c r="C347" s="5">
        <f>'Data Input'!$C$10</f>
        <v>350</v>
      </c>
      <c r="D347" s="6" t="e">
        <f>-PPMT('Data Input'!$C$8/12,$B$4-B348,$B$4,$F$4)</f>
        <v>#NUM!</v>
      </c>
      <c r="E347" s="6" t="e">
        <f>-IPMT('Data Input'!$C$8/12,$B$4-B348,$B$4,$F$4)</f>
        <v>#NUM!</v>
      </c>
      <c r="F347" s="8" t="e">
        <f t="shared" si="17"/>
        <v>#NUM!</v>
      </c>
    </row>
    <row r="348" spans="1:6" x14ac:dyDescent="0.2">
      <c r="A348" s="1">
        <f t="shared" si="15"/>
        <v>344</v>
      </c>
      <c r="B348" s="1">
        <f t="shared" si="16"/>
        <v>-205</v>
      </c>
      <c r="C348" s="5">
        <f>'Data Input'!$C$10</f>
        <v>350</v>
      </c>
      <c r="D348" s="6" t="e">
        <f>-PPMT('Data Input'!$C$8/12,$B$4-B349,$B$4,$F$4)</f>
        <v>#NUM!</v>
      </c>
      <c r="E348" s="6" t="e">
        <f>-IPMT('Data Input'!$C$8/12,$B$4-B349,$B$4,$F$4)</f>
        <v>#NUM!</v>
      </c>
      <c r="F348" s="8" t="e">
        <f t="shared" si="17"/>
        <v>#NUM!</v>
      </c>
    </row>
    <row r="349" spans="1:6" x14ac:dyDescent="0.2">
      <c r="A349" s="1">
        <f t="shared" si="15"/>
        <v>345</v>
      </c>
      <c r="B349" s="1">
        <f t="shared" si="16"/>
        <v>-206</v>
      </c>
      <c r="C349" s="5">
        <f>'Data Input'!$C$10</f>
        <v>350</v>
      </c>
      <c r="D349" s="6" t="e">
        <f>-PPMT('Data Input'!$C$8/12,$B$4-B350,$B$4,$F$4)</f>
        <v>#NUM!</v>
      </c>
      <c r="E349" s="6" t="e">
        <f>-IPMT('Data Input'!$C$8/12,$B$4-B350,$B$4,$F$4)</f>
        <v>#NUM!</v>
      </c>
      <c r="F349" s="8" t="e">
        <f t="shared" si="17"/>
        <v>#NUM!</v>
      </c>
    </row>
    <row r="350" spans="1:6" x14ac:dyDescent="0.2">
      <c r="A350" s="1">
        <f t="shared" si="15"/>
        <v>346</v>
      </c>
      <c r="B350" s="1">
        <f t="shared" si="16"/>
        <v>-207</v>
      </c>
      <c r="C350" s="5">
        <f>'Data Input'!$C$10</f>
        <v>350</v>
      </c>
      <c r="D350" s="6" t="e">
        <f>-PPMT('Data Input'!$C$8/12,$B$4-B351,$B$4,$F$4)</f>
        <v>#NUM!</v>
      </c>
      <c r="E350" s="6" t="e">
        <f>-IPMT('Data Input'!$C$8/12,$B$4-B351,$B$4,$F$4)</f>
        <v>#NUM!</v>
      </c>
      <c r="F350" s="8" t="e">
        <f t="shared" si="17"/>
        <v>#NUM!</v>
      </c>
    </row>
    <row r="351" spans="1:6" x14ac:dyDescent="0.2">
      <c r="A351" s="1">
        <f t="shared" si="15"/>
        <v>347</v>
      </c>
      <c r="B351" s="1">
        <f t="shared" si="16"/>
        <v>-208</v>
      </c>
      <c r="C351" s="5">
        <f>'Data Input'!$C$10</f>
        <v>350</v>
      </c>
      <c r="D351" s="6" t="e">
        <f>-PPMT('Data Input'!$C$8/12,$B$4-B352,$B$4,$F$4)</f>
        <v>#NUM!</v>
      </c>
      <c r="E351" s="6" t="e">
        <f>-IPMT('Data Input'!$C$8/12,$B$4-B352,$B$4,$F$4)</f>
        <v>#NUM!</v>
      </c>
      <c r="F351" s="8" t="e">
        <f t="shared" si="17"/>
        <v>#NUM!</v>
      </c>
    </row>
    <row r="352" spans="1:6" x14ac:dyDescent="0.2">
      <c r="A352" s="2">
        <f t="shared" si="15"/>
        <v>348</v>
      </c>
      <c r="B352" s="3">
        <f t="shared" si="16"/>
        <v>-209</v>
      </c>
      <c r="C352" s="5">
        <f>'Data Input'!$C$10</f>
        <v>350</v>
      </c>
      <c r="D352" s="6" t="e">
        <f>-PPMT('Data Input'!$C$8/12,$B$4-B353,$B$4,$F$4)</f>
        <v>#NUM!</v>
      </c>
      <c r="E352" s="6" t="e">
        <f>-IPMT('Data Input'!$C$8/12,$B$4-B353,$B$4,$F$4)</f>
        <v>#NUM!</v>
      </c>
      <c r="F352" s="8" t="e">
        <f t="shared" si="17"/>
        <v>#NUM!</v>
      </c>
    </row>
    <row r="353" spans="1:6" x14ac:dyDescent="0.2">
      <c r="A353" s="1">
        <f t="shared" si="15"/>
        <v>349</v>
      </c>
      <c r="B353" s="1">
        <f t="shared" si="16"/>
        <v>-210</v>
      </c>
      <c r="C353" s="5">
        <f>'Data Input'!$C$10</f>
        <v>350</v>
      </c>
      <c r="D353" s="6" t="e">
        <f>-PPMT('Data Input'!$C$8/12,$B$4-B354,$B$4,$F$4)</f>
        <v>#NUM!</v>
      </c>
      <c r="E353" s="6" t="e">
        <f>-IPMT('Data Input'!$C$8/12,$B$4-B354,$B$4,$F$4)</f>
        <v>#NUM!</v>
      </c>
      <c r="F353" s="8" t="e">
        <f t="shared" si="17"/>
        <v>#NUM!</v>
      </c>
    </row>
    <row r="354" spans="1:6" x14ac:dyDescent="0.2">
      <c r="A354" s="1">
        <f t="shared" si="15"/>
        <v>350</v>
      </c>
      <c r="B354" s="1">
        <f t="shared" si="16"/>
        <v>-211</v>
      </c>
      <c r="C354" s="5">
        <f>'Data Input'!$C$10</f>
        <v>350</v>
      </c>
      <c r="D354" s="6" t="e">
        <f>-PPMT('Data Input'!$C$8/12,$B$4-B355,$B$4,$F$4)</f>
        <v>#NUM!</v>
      </c>
      <c r="E354" s="6" t="e">
        <f>-IPMT('Data Input'!$C$8/12,$B$4-B355,$B$4,$F$4)</f>
        <v>#NUM!</v>
      </c>
      <c r="F354" s="8" t="e">
        <f t="shared" si="17"/>
        <v>#NUM!</v>
      </c>
    </row>
    <row r="355" spans="1:6" x14ac:dyDescent="0.2">
      <c r="A355" s="1">
        <f t="shared" si="15"/>
        <v>351</v>
      </c>
      <c r="B355" s="1">
        <f t="shared" si="16"/>
        <v>-212</v>
      </c>
      <c r="C355" s="5">
        <f>'Data Input'!$C$10</f>
        <v>350</v>
      </c>
      <c r="D355" s="6" t="e">
        <f>-PPMT('Data Input'!$C$8/12,$B$4-B356,$B$4,$F$4)</f>
        <v>#NUM!</v>
      </c>
      <c r="E355" s="6" t="e">
        <f>-IPMT('Data Input'!$C$8/12,$B$4-B356,$B$4,$F$4)</f>
        <v>#NUM!</v>
      </c>
      <c r="F355" s="8" t="e">
        <f t="shared" si="17"/>
        <v>#NUM!</v>
      </c>
    </row>
    <row r="356" spans="1:6" x14ac:dyDescent="0.2">
      <c r="A356" s="1">
        <f t="shared" si="15"/>
        <v>352</v>
      </c>
      <c r="B356" s="1">
        <f t="shared" si="16"/>
        <v>-213</v>
      </c>
      <c r="C356" s="5">
        <f>'Data Input'!$C$10</f>
        <v>350</v>
      </c>
      <c r="D356" s="6" t="e">
        <f>-PPMT('Data Input'!$C$8/12,$B$4-B357,$B$4,$F$4)</f>
        <v>#NUM!</v>
      </c>
      <c r="E356" s="6" t="e">
        <f>-IPMT('Data Input'!$C$8/12,$B$4-B357,$B$4,$F$4)</f>
        <v>#NUM!</v>
      </c>
      <c r="F356" s="8" t="e">
        <f t="shared" si="17"/>
        <v>#NUM!</v>
      </c>
    </row>
    <row r="357" spans="1:6" x14ac:dyDescent="0.2">
      <c r="A357" s="1">
        <f t="shared" si="15"/>
        <v>353</v>
      </c>
      <c r="B357" s="1">
        <f t="shared" si="16"/>
        <v>-214</v>
      </c>
      <c r="C357" s="5">
        <f>'Data Input'!$C$10</f>
        <v>350</v>
      </c>
      <c r="D357" s="6" t="e">
        <f>-PPMT('Data Input'!$C$8/12,$B$4-B358,$B$4,$F$4)</f>
        <v>#NUM!</v>
      </c>
      <c r="E357" s="6" t="e">
        <f>-IPMT('Data Input'!$C$8/12,$B$4-B358,$B$4,$F$4)</f>
        <v>#NUM!</v>
      </c>
      <c r="F357" s="8" t="e">
        <f t="shared" si="17"/>
        <v>#NUM!</v>
      </c>
    </row>
    <row r="358" spans="1:6" x14ac:dyDescent="0.2">
      <c r="A358" s="1">
        <f t="shared" si="15"/>
        <v>354</v>
      </c>
      <c r="B358" s="1">
        <f t="shared" si="16"/>
        <v>-215</v>
      </c>
      <c r="C358" s="5">
        <f>'Data Input'!$C$10</f>
        <v>350</v>
      </c>
      <c r="D358" s="6" t="e">
        <f>-PPMT('Data Input'!$C$8/12,$B$4-B359,$B$4,$F$4)</f>
        <v>#NUM!</v>
      </c>
      <c r="E358" s="6" t="e">
        <f>-IPMT('Data Input'!$C$8/12,$B$4-B359,$B$4,$F$4)</f>
        <v>#NUM!</v>
      </c>
      <c r="F358" s="8" t="e">
        <f t="shared" si="17"/>
        <v>#NUM!</v>
      </c>
    </row>
    <row r="359" spans="1:6" x14ac:dyDescent="0.2">
      <c r="A359" s="1">
        <f t="shared" si="15"/>
        <v>355</v>
      </c>
      <c r="B359" s="1">
        <f t="shared" si="16"/>
        <v>-216</v>
      </c>
      <c r="C359" s="5">
        <f>'Data Input'!$C$10</f>
        <v>350</v>
      </c>
      <c r="D359" s="6" t="e">
        <f>-PPMT('Data Input'!$C$8/12,$B$4-B360,$B$4,$F$4)</f>
        <v>#NUM!</v>
      </c>
      <c r="E359" s="6" t="e">
        <f>-IPMT('Data Input'!$C$8/12,$B$4-B360,$B$4,$F$4)</f>
        <v>#NUM!</v>
      </c>
      <c r="F359" s="8" t="e">
        <f t="shared" si="17"/>
        <v>#NUM!</v>
      </c>
    </row>
    <row r="360" spans="1:6" x14ac:dyDescent="0.2">
      <c r="A360" s="1">
        <f t="shared" si="15"/>
        <v>356</v>
      </c>
      <c r="B360" s="1">
        <f t="shared" si="16"/>
        <v>-217</v>
      </c>
      <c r="C360" s="5">
        <f>'Data Input'!$C$10</f>
        <v>350</v>
      </c>
      <c r="D360" s="6" t="e">
        <f>-PPMT('Data Input'!$C$8/12,$B$4-B361,$B$4,$F$4)</f>
        <v>#NUM!</v>
      </c>
      <c r="E360" s="6" t="e">
        <f>-IPMT('Data Input'!$C$8/12,$B$4-B361,$B$4,$F$4)</f>
        <v>#NUM!</v>
      </c>
      <c r="F360" s="8" t="e">
        <f t="shared" si="17"/>
        <v>#NUM!</v>
      </c>
    </row>
    <row r="361" spans="1:6" x14ac:dyDescent="0.2">
      <c r="A361" s="1">
        <f t="shared" si="15"/>
        <v>357</v>
      </c>
      <c r="B361" s="1">
        <f t="shared" si="16"/>
        <v>-218</v>
      </c>
      <c r="C361" s="5">
        <f>'Data Input'!$C$10</f>
        <v>350</v>
      </c>
      <c r="D361" s="6" t="e">
        <f>-PPMT('Data Input'!$C$8/12,$B$4-B362,$B$4,$F$4)</f>
        <v>#NUM!</v>
      </c>
      <c r="E361" s="6" t="e">
        <f>-IPMT('Data Input'!$C$8/12,$B$4-B362,$B$4,$F$4)</f>
        <v>#NUM!</v>
      </c>
      <c r="F361" s="8" t="e">
        <f t="shared" si="17"/>
        <v>#NUM!</v>
      </c>
    </row>
    <row r="362" spans="1:6" x14ac:dyDescent="0.2">
      <c r="A362" s="1">
        <f t="shared" si="15"/>
        <v>358</v>
      </c>
      <c r="B362" s="1">
        <f t="shared" si="16"/>
        <v>-219</v>
      </c>
      <c r="C362" s="5">
        <f>'Data Input'!$C$10</f>
        <v>350</v>
      </c>
      <c r="D362" s="6" t="e">
        <f>-PPMT('Data Input'!$C$8/12,$B$4-B363,$B$4,$F$4)</f>
        <v>#NUM!</v>
      </c>
      <c r="E362" s="6" t="e">
        <f>-IPMT('Data Input'!$C$8/12,$B$4-B363,$B$4,$F$4)</f>
        <v>#NUM!</v>
      </c>
      <c r="F362" s="8" t="e">
        <f t="shared" si="17"/>
        <v>#NUM!</v>
      </c>
    </row>
    <row r="363" spans="1:6" x14ac:dyDescent="0.2">
      <c r="A363" s="1">
        <f t="shared" si="15"/>
        <v>359</v>
      </c>
      <c r="B363" s="1">
        <f t="shared" si="16"/>
        <v>-220</v>
      </c>
      <c r="C363" s="5">
        <f>'Data Input'!$C$10</f>
        <v>350</v>
      </c>
      <c r="D363" s="6" t="e">
        <f>-PPMT('Data Input'!$C$8/12,$B$4-B364,$B$4,$F$4)</f>
        <v>#NUM!</v>
      </c>
      <c r="E363" s="6" t="e">
        <f>-IPMT('Data Input'!$C$8/12,$B$4-B364,$B$4,$F$4)</f>
        <v>#NUM!</v>
      </c>
      <c r="F363" s="8" t="e">
        <f t="shared" si="17"/>
        <v>#NUM!</v>
      </c>
    </row>
    <row r="364" spans="1:6" x14ac:dyDescent="0.2">
      <c r="A364" s="1">
        <f t="shared" si="15"/>
        <v>360</v>
      </c>
      <c r="B364" s="1">
        <f t="shared" si="16"/>
        <v>-221</v>
      </c>
      <c r="C364" s="5">
        <f>'Data Input'!$C$10</f>
        <v>350</v>
      </c>
      <c r="D364" s="6">
        <f>-PPMT('Data Input'!$C$8/12,$B$4-B365,$B$4,$F$4)</f>
        <v>291.44090874562016</v>
      </c>
      <c r="E364" s="6">
        <f>-IPMT('Data Input'!$C$8/12,$B$4-B365,$B$4,$F$4)</f>
        <v>2.1858068155921515</v>
      </c>
      <c r="F364" s="8" t="e">
        <f t="shared" si="17"/>
        <v>#NUM!</v>
      </c>
    </row>
  </sheetData>
  <mergeCells count="1">
    <mergeCell ref="A1:F1"/>
  </mergeCells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4"/>
  <sheetViews>
    <sheetView zoomScale="110" workbookViewId="0">
      <selection activeCell="C4" sqref="C4"/>
    </sheetView>
  </sheetViews>
  <sheetFormatPr defaultColWidth="9.140625" defaultRowHeight="12.75" x14ac:dyDescent="0.2"/>
  <cols>
    <col min="3" max="3" width="11.85546875" style="1" customWidth="1"/>
    <col min="4" max="4" width="10.140625" customWidth="1"/>
    <col min="5" max="5" width="9.7109375" customWidth="1"/>
    <col min="6" max="6" width="16.42578125" customWidth="1"/>
  </cols>
  <sheetData>
    <row r="1" spans="1:6" x14ac:dyDescent="0.2">
      <c r="A1" s="179" t="s">
        <v>54</v>
      </c>
      <c r="B1" s="179"/>
      <c r="C1" s="179"/>
      <c r="D1" s="179"/>
      <c r="E1" s="179"/>
      <c r="F1" s="179"/>
    </row>
    <row r="3" spans="1:6" x14ac:dyDescent="0.2">
      <c r="A3" s="2" t="s">
        <v>47</v>
      </c>
      <c r="B3" s="3" t="s">
        <v>48</v>
      </c>
      <c r="C3" s="3" t="s">
        <v>49</v>
      </c>
      <c r="D3" s="3" t="s">
        <v>50</v>
      </c>
      <c r="E3" s="3" t="s">
        <v>51</v>
      </c>
      <c r="F3" s="115" t="s">
        <v>61</v>
      </c>
    </row>
    <row r="4" spans="1:6" x14ac:dyDescent="0.2">
      <c r="A4" t="s">
        <v>52</v>
      </c>
      <c r="B4" s="1">
        <f>'360 IRA Input'!C12</f>
        <v>139</v>
      </c>
      <c r="C4" s="5">
        <f>'360 IRA Input'!$C$14</f>
        <v>350</v>
      </c>
      <c r="D4" s="6">
        <f>-PPMT('360 IRA Input'!$C$13/12,$B$4-B5,$B$4,$F$4)</f>
        <v>79.99565552133808</v>
      </c>
      <c r="E4" s="6">
        <f>-IPMT('360 IRA Input'!$C$13/12,$B$4-B5,$B$4,$F$4)</f>
        <v>270.0043444786636</v>
      </c>
      <c r="F4" s="7">
        <f>'360 IRA Input'!C11</f>
        <v>25293.15</v>
      </c>
    </row>
    <row r="5" spans="1:6" x14ac:dyDescent="0.2">
      <c r="A5" s="1">
        <f t="shared" ref="A5:A68" si="0">$B$4-B5</f>
        <v>1</v>
      </c>
      <c r="B5" s="1">
        <f t="shared" ref="B5:B68" si="1">B4-1</f>
        <v>138</v>
      </c>
      <c r="C5" s="5">
        <f>'360 IRA Input'!$C$14</f>
        <v>350</v>
      </c>
      <c r="D5" s="6">
        <f>-PPMT('360 IRA Input'!$C$13/12,$B$4-B6,$B$4,$F$4)</f>
        <v>80.849609043543893</v>
      </c>
      <c r="E5" s="6">
        <f>-IPMT('360 IRA Input'!$C$13/12,$B$4-B6,$B$4,$F$4)</f>
        <v>269.15039095645778</v>
      </c>
      <c r="F5" s="8">
        <f t="shared" ref="F5:F68" si="2">F4-D4</f>
        <v>25213.154344478662</v>
      </c>
    </row>
    <row r="6" spans="1:6" x14ac:dyDescent="0.2">
      <c r="A6" s="1">
        <f t="shared" si="0"/>
        <v>2</v>
      </c>
      <c r="B6" s="1">
        <f t="shared" si="1"/>
        <v>137</v>
      </c>
      <c r="C6" s="5">
        <f>'360 IRA Input'!$C$14</f>
        <v>350</v>
      </c>
      <c r="D6" s="6">
        <f>-PPMT('360 IRA Input'!$C$13/12,$B$4-B7,$B$4,$F$4)</f>
        <v>81.712678518526587</v>
      </c>
      <c r="E6" s="6">
        <f>-IPMT('360 IRA Input'!$C$13/12,$B$4-B7,$B$4,$F$4)</f>
        <v>268.28732148147515</v>
      </c>
      <c r="F6" s="8">
        <f t="shared" si="2"/>
        <v>25132.304735435118</v>
      </c>
    </row>
    <row r="7" spans="1:6" x14ac:dyDescent="0.2">
      <c r="A7" s="1">
        <f t="shared" si="0"/>
        <v>3</v>
      </c>
      <c r="B7" s="1">
        <f t="shared" si="1"/>
        <v>136</v>
      </c>
      <c r="C7" s="5">
        <f>'360 IRA Input'!$C$14</f>
        <v>350</v>
      </c>
      <c r="D7" s="6">
        <f>-PPMT('360 IRA Input'!$C$13/12,$B$4-B8,$B$4,$F$4)</f>
        <v>82.584961259070568</v>
      </c>
      <c r="E7" s="6">
        <f>-IPMT('360 IRA Input'!$C$13/12,$B$4-B8,$B$4,$F$4)</f>
        <v>267.4150387409311</v>
      </c>
      <c r="F7" s="8">
        <f t="shared" si="2"/>
        <v>25050.59205691659</v>
      </c>
    </row>
    <row r="8" spans="1:6" x14ac:dyDescent="0.2">
      <c r="A8" s="1">
        <f t="shared" si="0"/>
        <v>4</v>
      </c>
      <c r="B8" s="1">
        <f t="shared" si="1"/>
        <v>135</v>
      </c>
      <c r="C8" s="5">
        <f>'360 IRA Input'!$C$14</f>
        <v>350</v>
      </c>
      <c r="D8" s="6">
        <f>-PPMT('360 IRA Input'!$C$13/12,$B$4-B9,$B$4,$F$4)</f>
        <v>83.466555616774187</v>
      </c>
      <c r="E8" s="6">
        <f>-IPMT('360 IRA Input'!$C$13/12,$B$4-B9,$B$4,$F$4)</f>
        <v>266.5334443832275</v>
      </c>
      <c r="F8" s="8">
        <f t="shared" si="2"/>
        <v>24968.007095657518</v>
      </c>
    </row>
    <row r="9" spans="1:6" x14ac:dyDescent="0.2">
      <c r="A9" s="1">
        <f t="shared" si="0"/>
        <v>5</v>
      </c>
      <c r="B9" s="1">
        <f t="shared" si="1"/>
        <v>134</v>
      </c>
      <c r="C9" s="5">
        <f>'360 IRA Input'!$C$14</f>
        <v>350</v>
      </c>
      <c r="D9" s="6">
        <f>-PPMT('360 IRA Input'!$C$13/12,$B$4-B10,$B$4,$F$4)</f>
        <v>84.357560993138904</v>
      </c>
      <c r="E9" s="6">
        <f>-IPMT('360 IRA Input'!$C$13/12,$B$4-B10,$B$4,$F$4)</f>
        <v>265.64243900686279</v>
      </c>
      <c r="F9" s="8">
        <f t="shared" si="2"/>
        <v>24884.540540040744</v>
      </c>
    </row>
    <row r="10" spans="1:6" x14ac:dyDescent="0.2">
      <c r="A10" s="1">
        <f t="shared" si="0"/>
        <v>6</v>
      </c>
      <c r="B10" s="1">
        <f t="shared" si="1"/>
        <v>133</v>
      </c>
      <c r="C10" s="5">
        <f>'360 IRA Input'!$C$14</f>
        <v>350</v>
      </c>
      <c r="D10" s="6">
        <f>-PPMT('360 IRA Input'!$C$13/12,$B$4-B11,$B$4,$F$4)</f>
        <v>85.258077850777084</v>
      </c>
      <c r="E10" s="6">
        <f>-IPMT('360 IRA Input'!$C$13/12,$B$4-B11,$B$4,$F$4)</f>
        <v>264.74192214922459</v>
      </c>
      <c r="F10" s="8">
        <f t="shared" si="2"/>
        <v>24800.182979047604</v>
      </c>
    </row>
    <row r="11" spans="1:6" x14ac:dyDescent="0.2">
      <c r="A11" s="1">
        <f t="shared" si="0"/>
        <v>7</v>
      </c>
      <c r="B11" s="1">
        <f t="shared" si="1"/>
        <v>132</v>
      </c>
      <c r="C11" s="5">
        <f>'360 IRA Input'!$C$14</f>
        <v>350</v>
      </c>
      <c r="D11" s="6">
        <f>-PPMT('360 IRA Input'!$C$13/12,$B$4-B12,$B$4,$F$4)</f>
        <v>86.168207724739418</v>
      </c>
      <c r="E11" s="6">
        <f>-IPMT('360 IRA Input'!$C$13/12,$B$4-B12,$B$4,$F$4)</f>
        <v>263.83179227526227</v>
      </c>
      <c r="F11" s="8">
        <f t="shared" si="2"/>
        <v>24714.924901196828</v>
      </c>
    </row>
    <row r="12" spans="1:6" x14ac:dyDescent="0.2">
      <c r="A12" s="1">
        <f t="shared" si="0"/>
        <v>8</v>
      </c>
      <c r="B12" s="1">
        <f t="shared" si="1"/>
        <v>131</v>
      </c>
      <c r="C12" s="5">
        <f>'360 IRA Input'!$C$14</f>
        <v>350</v>
      </c>
      <c r="D12" s="6">
        <f>-PPMT('360 IRA Input'!$C$13/12,$B$4-B13,$B$4,$F$4)</f>
        <v>87.088053233963024</v>
      </c>
      <c r="E12" s="6">
        <f>-IPMT('360 IRA Input'!$C$13/12,$B$4-B13,$B$4,$F$4)</f>
        <v>262.91194676603862</v>
      </c>
      <c r="F12" s="8">
        <f t="shared" si="2"/>
        <v>24628.756693472089</v>
      </c>
    </row>
    <row r="13" spans="1:6" x14ac:dyDescent="0.2">
      <c r="A13" s="1">
        <f t="shared" si="0"/>
        <v>9</v>
      </c>
      <c r="B13" s="1">
        <f t="shared" si="1"/>
        <v>130</v>
      </c>
      <c r="C13" s="5">
        <f>'360 IRA Input'!$C$14</f>
        <v>350</v>
      </c>
      <c r="D13" s="6">
        <f>-PPMT('360 IRA Input'!$C$13/12,$B$4-B14,$B$4,$F$4)</f>
        <v>88.017718092842188</v>
      </c>
      <c r="E13" s="6">
        <f>-IPMT('360 IRA Input'!$C$13/12,$B$4-B14,$B$4,$F$4)</f>
        <v>261.98228190715952</v>
      </c>
      <c r="F13" s="8">
        <f t="shared" si="2"/>
        <v>24541.668640238127</v>
      </c>
    </row>
    <row r="14" spans="1:6" x14ac:dyDescent="0.2">
      <c r="A14" s="1">
        <f t="shared" si="0"/>
        <v>10</v>
      </c>
      <c r="B14" s="1">
        <f t="shared" si="1"/>
        <v>129</v>
      </c>
      <c r="C14" s="5">
        <f>'360 IRA Input'!$C$14</f>
        <v>350</v>
      </c>
      <c r="D14" s="6">
        <f>-PPMT('360 IRA Input'!$C$13/12,$B$4-B15,$B$4,$F$4)</f>
        <v>88.957307122922074</v>
      </c>
      <c r="E14" s="6">
        <f>-IPMT('360 IRA Input'!$C$13/12,$B$4-B15,$B$4,$F$4)</f>
        <v>261.04269287707962</v>
      </c>
      <c r="F14" s="8">
        <f t="shared" si="2"/>
        <v>24453.650922145287</v>
      </c>
    </row>
    <row r="15" spans="1:6" x14ac:dyDescent="0.2">
      <c r="A15" s="1">
        <f t="shared" si="0"/>
        <v>11</v>
      </c>
      <c r="B15" s="1">
        <f t="shared" si="1"/>
        <v>128</v>
      </c>
      <c r="C15" s="5">
        <f>'360 IRA Input'!$C$14</f>
        <v>350</v>
      </c>
      <c r="D15" s="6">
        <f>-PPMT('360 IRA Input'!$C$13/12,$B$4-B16,$B$4,$F$4)</f>
        <v>89.906926264717853</v>
      </c>
      <c r="E15" s="6">
        <f>-IPMT('360 IRA Input'!$C$13/12,$B$4-B16,$B$4,$F$4)</f>
        <v>260.09307373528384</v>
      </c>
      <c r="F15" s="8">
        <f t="shared" si="2"/>
        <v>24364.693615022366</v>
      </c>
    </row>
    <row r="16" spans="1:6" x14ac:dyDescent="0.2">
      <c r="A16" s="2">
        <f t="shared" si="0"/>
        <v>12</v>
      </c>
      <c r="B16" s="3">
        <f t="shared" si="1"/>
        <v>127</v>
      </c>
      <c r="C16" s="5">
        <f>'360 IRA Input'!$C$14</f>
        <v>350</v>
      </c>
      <c r="D16" s="6">
        <f>-PPMT('360 IRA Input'!$C$13/12,$B$4-B17,$B$4,$F$4)</f>
        <v>90.86668258965949</v>
      </c>
      <c r="E16" s="6">
        <f>-IPMT('360 IRA Input'!$C$13/12,$B$4-B17,$B$4,$F$4)</f>
        <v>259.13331741034222</v>
      </c>
      <c r="F16" s="9">
        <f t="shared" si="2"/>
        <v>24274.786688757649</v>
      </c>
    </row>
    <row r="17" spans="1:6" x14ac:dyDescent="0.2">
      <c r="A17" s="1">
        <f t="shared" si="0"/>
        <v>13</v>
      </c>
      <c r="B17" s="1">
        <f t="shared" si="1"/>
        <v>126</v>
      </c>
      <c r="C17" s="5">
        <f>'360 IRA Input'!$C$14</f>
        <v>350</v>
      </c>
      <c r="D17" s="6">
        <f>-PPMT('360 IRA Input'!$C$13/12,$B$4-B18,$B$4,$F$4)</f>
        <v>91.836684312164238</v>
      </c>
      <c r="E17" s="6">
        <f>-IPMT('360 IRA Input'!$C$13/12,$B$4-B18,$B$4,$F$4)</f>
        <v>258.16331568783744</v>
      </c>
      <c r="F17" s="8">
        <f t="shared" si="2"/>
        <v>24183.920006167991</v>
      </c>
    </row>
    <row r="18" spans="1:6" x14ac:dyDescent="0.2">
      <c r="A18" s="1">
        <f t="shared" si="0"/>
        <v>14</v>
      </c>
      <c r="B18" s="1">
        <f t="shared" si="1"/>
        <v>125</v>
      </c>
      <c r="C18" s="5">
        <f>'360 IRA Input'!$C$14</f>
        <v>350</v>
      </c>
      <c r="D18" s="6">
        <f>-PPMT('360 IRA Input'!$C$13/12,$B$4-B19,$B$4,$F$4)</f>
        <v>92.817040801838331</v>
      </c>
      <c r="E18" s="6">
        <f>-IPMT('360 IRA Input'!$C$13/12,$B$4-B19,$B$4,$F$4)</f>
        <v>257.18295919816342</v>
      </c>
      <c r="F18" s="8">
        <f t="shared" si="2"/>
        <v>24092.083321855825</v>
      </c>
    </row>
    <row r="19" spans="1:6" x14ac:dyDescent="0.2">
      <c r="A19" s="1">
        <f t="shared" si="0"/>
        <v>15</v>
      </c>
      <c r="B19" s="1">
        <f t="shared" si="1"/>
        <v>124</v>
      </c>
      <c r="C19" s="5">
        <f>'360 IRA Input'!$C$14</f>
        <v>350</v>
      </c>
      <c r="D19" s="6">
        <f>-PPMT('360 IRA Input'!$C$13/12,$B$4-B20,$B$4,$F$4)</f>
        <v>93.807862595808217</v>
      </c>
      <c r="E19" s="6">
        <f>-IPMT('360 IRA Input'!$C$13/12,$B$4-B20,$B$4,$F$4)</f>
        <v>256.19213740419349</v>
      </c>
      <c r="F19" s="8">
        <f t="shared" si="2"/>
        <v>23999.266281053988</v>
      </c>
    </row>
    <row r="20" spans="1:6" x14ac:dyDescent="0.2">
      <c r="A20" s="1">
        <f t="shared" si="0"/>
        <v>16</v>
      </c>
      <c r="B20" s="1">
        <f t="shared" si="1"/>
        <v>123</v>
      </c>
      <c r="C20" s="5">
        <f>'360 IRA Input'!$C$14</f>
        <v>350</v>
      </c>
      <c r="D20" s="6">
        <f>-PPMT('360 IRA Input'!$C$13/12,$B$4-B21,$B$4,$F$4)</f>
        <v>94.809261411184167</v>
      </c>
      <c r="E20" s="6">
        <f>-IPMT('360 IRA Input'!$C$13/12,$B$4-B21,$B$4,$F$4)</f>
        <v>255.19073858881754</v>
      </c>
      <c r="F20" s="8">
        <f t="shared" si="2"/>
        <v>23905.45841845818</v>
      </c>
    </row>
    <row r="21" spans="1:6" x14ac:dyDescent="0.2">
      <c r="A21" s="1">
        <f t="shared" si="0"/>
        <v>17</v>
      </c>
      <c r="B21" s="1">
        <f t="shared" si="1"/>
        <v>122</v>
      </c>
      <c r="C21" s="5">
        <f>'360 IRA Input'!$C$14</f>
        <v>350</v>
      </c>
      <c r="D21" s="6">
        <f>-PPMT('360 IRA Input'!$C$13/12,$B$4-B22,$B$4,$F$4)</f>
        <v>95.82135015765634</v>
      </c>
      <c r="E21" s="6">
        <f>-IPMT('360 IRA Input'!$C$13/12,$B$4-B22,$B$4,$F$4)</f>
        <v>254.17864984234535</v>
      </c>
      <c r="F21" s="8">
        <f t="shared" si="2"/>
        <v>23810.649157046995</v>
      </c>
    </row>
    <row r="22" spans="1:6" x14ac:dyDescent="0.2">
      <c r="A22" s="1">
        <f t="shared" si="0"/>
        <v>18</v>
      </c>
      <c r="B22" s="1">
        <f t="shared" si="1"/>
        <v>121</v>
      </c>
      <c r="C22" s="5">
        <f>'360 IRA Input'!$C$14</f>
        <v>350</v>
      </c>
      <c r="D22" s="6">
        <f>-PPMT('360 IRA Input'!$C$13/12,$B$4-B23,$B$4,$F$4)</f>
        <v>96.844242950225805</v>
      </c>
      <c r="E22" s="6">
        <f>-IPMT('360 IRA Input'!$C$13/12,$B$4-B23,$B$4,$F$4)</f>
        <v>253.15575704977587</v>
      </c>
      <c r="F22" s="8">
        <f t="shared" si="2"/>
        <v>23714.827806889338</v>
      </c>
    </row>
    <row r="23" spans="1:6" x14ac:dyDescent="0.2">
      <c r="A23" s="1">
        <f t="shared" si="0"/>
        <v>19</v>
      </c>
      <c r="B23" s="1">
        <f t="shared" si="1"/>
        <v>120</v>
      </c>
      <c r="C23" s="5">
        <f>'360 IRA Input'!$C$14</f>
        <v>350</v>
      </c>
      <c r="D23" s="6">
        <f>-PPMT('360 IRA Input'!$C$13/12,$B$4-B24,$B$4,$F$4)</f>
        <v>97.878055122071075</v>
      </c>
      <c r="E23" s="6">
        <f>-IPMT('360 IRA Input'!$C$13/12,$B$4-B24,$B$4,$F$4)</f>
        <v>252.12194487793062</v>
      </c>
      <c r="F23" s="8">
        <f t="shared" si="2"/>
        <v>23617.983563939113</v>
      </c>
    </row>
    <row r="24" spans="1:6" x14ac:dyDescent="0.2">
      <c r="A24" s="1">
        <f t="shared" si="0"/>
        <v>20</v>
      </c>
      <c r="B24" s="1">
        <f t="shared" si="1"/>
        <v>119</v>
      </c>
      <c r="C24" s="5">
        <f>'360 IRA Input'!$C$14</f>
        <v>350</v>
      </c>
      <c r="D24" s="6">
        <f>-PPMT('360 IRA Input'!$C$13/12,$B$4-B25,$B$4,$F$4)</f>
        <v>98.922903237552191</v>
      </c>
      <c r="E24" s="6">
        <f>-IPMT('360 IRA Input'!$C$13/12,$B$4-B25,$B$4,$F$4)</f>
        <v>251.07709676244951</v>
      </c>
      <c r="F24" s="8">
        <f t="shared" si="2"/>
        <v>23520.105508817043</v>
      </c>
    </row>
    <row r="25" spans="1:6" x14ac:dyDescent="0.2">
      <c r="A25" s="1">
        <f t="shared" si="0"/>
        <v>21</v>
      </c>
      <c r="B25" s="1">
        <f t="shared" si="1"/>
        <v>118</v>
      </c>
      <c r="C25" s="5">
        <f>'360 IRA Input'!$C$14</f>
        <v>350</v>
      </c>
      <c r="D25" s="6">
        <f>-PPMT('360 IRA Input'!$C$13/12,$B$4-B26,$B$4,$F$4)</f>
        <v>99.978905105353647</v>
      </c>
      <c r="E25" s="6">
        <f>-IPMT('360 IRA Input'!$C$13/12,$B$4-B26,$B$4,$F$4)</f>
        <v>250.02109489464809</v>
      </c>
      <c r="F25" s="8">
        <f t="shared" si="2"/>
        <v>23421.182605579492</v>
      </c>
    </row>
    <row r="26" spans="1:6" x14ac:dyDescent="0.2">
      <c r="A26" s="1">
        <f t="shared" si="0"/>
        <v>22</v>
      </c>
      <c r="B26" s="1">
        <f t="shared" si="1"/>
        <v>117</v>
      </c>
      <c r="C26" s="5">
        <f>'360 IRA Input'!$C$14</f>
        <v>350</v>
      </c>
      <c r="D26" s="6">
        <f>-PPMT('360 IRA Input'!$C$13/12,$B$4-B27,$B$4,$F$4)</f>
        <v>101.04617979176736</v>
      </c>
      <c r="E26" s="6">
        <f>-IPMT('360 IRA Input'!$C$13/12,$B$4-B27,$B$4,$F$4)</f>
        <v>248.95382020823433</v>
      </c>
      <c r="F26" s="8">
        <f t="shared" si="2"/>
        <v>23321.20370047414</v>
      </c>
    </row>
    <row r="27" spans="1:6" x14ac:dyDescent="0.2">
      <c r="A27" s="1">
        <f t="shared" si="0"/>
        <v>23</v>
      </c>
      <c r="B27" s="1">
        <f t="shared" si="1"/>
        <v>116</v>
      </c>
      <c r="C27" s="5">
        <f>'360 IRA Input'!$C$14</f>
        <v>350</v>
      </c>
      <c r="D27" s="6">
        <f>-PPMT('360 IRA Input'!$C$13/12,$B$4-B28,$B$4,$F$4)</f>
        <v>102.12484763411793</v>
      </c>
      <c r="E27" s="6">
        <f>-IPMT('360 IRA Input'!$C$13/12,$B$4-B28,$B$4,$F$4)</f>
        <v>247.87515236588376</v>
      </c>
      <c r="F27" s="8">
        <f t="shared" si="2"/>
        <v>23220.157520682373</v>
      </c>
    </row>
    <row r="28" spans="1:6" x14ac:dyDescent="0.2">
      <c r="A28" s="2">
        <f t="shared" si="0"/>
        <v>24</v>
      </c>
      <c r="B28" s="3">
        <f t="shared" si="1"/>
        <v>115</v>
      </c>
      <c r="C28" s="5">
        <f>'360 IRA Input'!$C$14</f>
        <v>350</v>
      </c>
      <c r="D28" s="6">
        <f>-PPMT('360 IRA Input'!$C$13/12,$B$4-B29,$B$4,$F$4)</f>
        <v>103.21503025433066</v>
      </c>
      <c r="E28" s="6">
        <f>-IPMT('360 IRA Input'!$C$13/12,$B$4-B29,$B$4,$F$4)</f>
        <v>246.78496974567105</v>
      </c>
      <c r="F28" s="9">
        <f t="shared" si="2"/>
        <v>23118.032673048256</v>
      </c>
    </row>
    <row r="29" spans="1:6" x14ac:dyDescent="0.2">
      <c r="A29" s="1">
        <f t="shared" si="0"/>
        <v>25</v>
      </c>
      <c r="B29" s="1">
        <f t="shared" si="1"/>
        <v>114</v>
      </c>
      <c r="C29" s="5">
        <f>'360 IRA Input'!$C$14</f>
        <v>350</v>
      </c>
      <c r="D29" s="6">
        <f>-PPMT('360 IRA Input'!$C$13/12,$B$4-B30,$B$4,$F$4)</f>
        <v>104.31685057264473</v>
      </c>
      <c r="E29" s="6">
        <f>-IPMT('360 IRA Input'!$C$13/12,$B$4-B30,$B$4,$F$4)</f>
        <v>245.68314942735697</v>
      </c>
      <c r="F29" s="8">
        <f t="shared" si="2"/>
        <v>23014.817642793925</v>
      </c>
    </row>
    <row r="30" spans="1:6" x14ac:dyDescent="0.2">
      <c r="A30" s="1">
        <f t="shared" si="0"/>
        <v>26</v>
      </c>
      <c r="B30" s="1">
        <f t="shared" si="1"/>
        <v>113</v>
      </c>
      <c r="C30" s="5">
        <f>'360 IRA Input'!$C$14</f>
        <v>350</v>
      </c>
      <c r="D30" s="6">
        <f>-PPMT('360 IRA Input'!$C$13/12,$B$4-B31,$B$4,$F$4)</f>
        <v>105.43043282147282</v>
      </c>
      <c r="E30" s="6">
        <f>-IPMT('360 IRA Input'!$C$13/12,$B$4-B31,$B$4,$F$4)</f>
        <v>244.5695671785289</v>
      </c>
      <c r="F30" s="8">
        <f t="shared" si="2"/>
        <v>22910.500792221279</v>
      </c>
    </row>
    <row r="31" spans="1:6" x14ac:dyDescent="0.2">
      <c r="A31" s="1">
        <f t="shared" si="0"/>
        <v>27</v>
      </c>
      <c r="B31" s="1">
        <f t="shared" si="1"/>
        <v>112</v>
      </c>
      <c r="C31" s="5">
        <f>'360 IRA Input'!$C$14</f>
        <v>350</v>
      </c>
      <c r="D31" s="6">
        <f>-PPMT('360 IRA Input'!$C$13/12,$B$4-B32,$B$4,$F$4)</f>
        <v>106.55590255940832</v>
      </c>
      <c r="E31" s="6">
        <f>-IPMT('360 IRA Input'!$C$13/12,$B$4-B32,$B$4,$F$4)</f>
        <v>243.4440974405934</v>
      </c>
      <c r="F31" s="8">
        <f t="shared" si="2"/>
        <v>22805.070359399808</v>
      </c>
    </row>
    <row r="32" spans="1:6" x14ac:dyDescent="0.2">
      <c r="A32" s="1">
        <f t="shared" si="0"/>
        <v>28</v>
      </c>
      <c r="B32" s="1">
        <f t="shared" si="1"/>
        <v>111</v>
      </c>
      <c r="C32" s="5">
        <f>'360 IRA Input'!$C$14</f>
        <v>350</v>
      </c>
      <c r="D32" s="6">
        <f>-PPMT('360 IRA Input'!$C$13/12,$B$4-B33,$B$4,$F$4)</f>
        <v>107.69338668538256</v>
      </c>
      <c r="E32" s="6">
        <f>-IPMT('360 IRA Input'!$C$13/12,$B$4-B33,$B$4,$F$4)</f>
        <v>242.30661331461911</v>
      </c>
      <c r="F32" s="8">
        <f t="shared" si="2"/>
        <v>22698.514456840399</v>
      </c>
    </row>
    <row r="33" spans="1:6" x14ac:dyDescent="0.2">
      <c r="A33" s="1">
        <f t="shared" si="0"/>
        <v>29</v>
      </c>
      <c r="B33" s="1">
        <f t="shared" si="1"/>
        <v>110</v>
      </c>
      <c r="C33" s="5">
        <f>'360 IRA Input'!$C$14</f>
        <v>350</v>
      </c>
      <c r="D33" s="6">
        <f>-PPMT('360 IRA Input'!$C$13/12,$B$4-B34,$B$4,$F$4)</f>
        <v>108.84301345297277</v>
      </c>
      <c r="E33" s="6">
        <f>-IPMT('360 IRA Input'!$C$13/12,$B$4-B34,$B$4,$F$4)</f>
        <v>241.15698654702891</v>
      </c>
      <c r="F33" s="8">
        <f t="shared" si="2"/>
        <v>22590.821070155016</v>
      </c>
    </row>
    <row r="34" spans="1:6" x14ac:dyDescent="0.2">
      <c r="A34" s="1">
        <f t="shared" si="0"/>
        <v>30</v>
      </c>
      <c r="B34" s="1">
        <f t="shared" si="1"/>
        <v>109</v>
      </c>
      <c r="C34" s="5">
        <f>'360 IRA Input'!$C$14</f>
        <v>350</v>
      </c>
      <c r="D34" s="6">
        <f>-PPMT('360 IRA Input'!$C$13/12,$B$4-B35,$B$4,$F$4)</f>
        <v>110.0049124848629</v>
      </c>
      <c r="E34" s="6">
        <f>-IPMT('360 IRA Input'!$C$13/12,$B$4-B35,$B$4,$F$4)</f>
        <v>239.99508751513875</v>
      </c>
      <c r="F34" s="8">
        <f t="shared" si="2"/>
        <v>22481.978056702043</v>
      </c>
    </row>
    <row r="35" spans="1:6" x14ac:dyDescent="0.2">
      <c r="A35" s="1">
        <f t="shared" si="0"/>
        <v>31</v>
      </c>
      <c r="B35" s="1">
        <f t="shared" si="1"/>
        <v>108</v>
      </c>
      <c r="C35" s="5">
        <f>'360 IRA Input'!$C$14</f>
        <v>350</v>
      </c>
      <c r="D35" s="6">
        <f>-PPMT('360 IRA Input'!$C$13/12,$B$4-B36,$B$4,$F$4)</f>
        <v>111.17921478745896</v>
      </c>
      <c r="E35" s="6">
        <f>-IPMT('360 IRA Input'!$C$13/12,$B$4-B36,$B$4,$F$4)</f>
        <v>238.82078521254272</v>
      </c>
      <c r="F35" s="8">
        <f t="shared" si="2"/>
        <v>22371.97314421718</v>
      </c>
    </row>
    <row r="36" spans="1:6" x14ac:dyDescent="0.2">
      <c r="A36" s="1">
        <f t="shared" si="0"/>
        <v>32</v>
      </c>
      <c r="B36" s="1">
        <f t="shared" si="1"/>
        <v>107</v>
      </c>
      <c r="C36" s="5">
        <f>'360 IRA Input'!$C$14</f>
        <v>350</v>
      </c>
      <c r="D36" s="6">
        <f>-PPMT('360 IRA Input'!$C$13/12,$B$4-B37,$B$4,$F$4)</f>
        <v>112.36605276566021</v>
      </c>
      <c r="E36" s="6">
        <f>-IPMT('360 IRA Input'!$C$13/12,$B$4-B37,$B$4,$F$4)</f>
        <v>237.63394723434149</v>
      </c>
      <c r="F36" s="8">
        <f t="shared" si="2"/>
        <v>22260.793929429721</v>
      </c>
    </row>
    <row r="37" spans="1:6" x14ac:dyDescent="0.2">
      <c r="A37" s="1">
        <f t="shared" si="0"/>
        <v>33</v>
      </c>
      <c r="B37" s="1">
        <f t="shared" si="1"/>
        <v>106</v>
      </c>
      <c r="C37" s="5">
        <f>'360 IRA Input'!$C$14</f>
        <v>350</v>
      </c>
      <c r="D37" s="6">
        <f>-PPMT('360 IRA Input'!$C$13/12,$B$4-B38,$B$4,$F$4)</f>
        <v>113.56556023778795</v>
      </c>
      <c r="E37" s="6">
        <f>-IPMT('360 IRA Input'!$C$13/12,$B$4-B38,$B$4,$F$4)</f>
        <v>236.43443976221377</v>
      </c>
      <c r="F37" s="8">
        <f t="shared" si="2"/>
        <v>22148.42787666406</v>
      </c>
    </row>
    <row r="38" spans="1:6" x14ac:dyDescent="0.2">
      <c r="A38" s="1">
        <f t="shared" si="0"/>
        <v>34</v>
      </c>
      <c r="B38" s="1">
        <f t="shared" si="1"/>
        <v>105</v>
      </c>
      <c r="C38" s="5">
        <f>'360 IRA Input'!$C$14</f>
        <v>350</v>
      </c>
      <c r="D38" s="6">
        <f>-PPMT('360 IRA Input'!$C$13/12,$B$4-B39,$B$4,$F$4)</f>
        <v>114.77787245067388</v>
      </c>
      <c r="E38" s="6">
        <f>-IPMT('360 IRA Input'!$C$13/12,$B$4-B39,$B$4,$F$4)</f>
        <v>235.22212754932781</v>
      </c>
      <c r="F38" s="8">
        <f t="shared" si="2"/>
        <v>22034.862316426272</v>
      </c>
    </row>
    <row r="39" spans="1:6" x14ac:dyDescent="0.2">
      <c r="A39" s="1">
        <f t="shared" si="0"/>
        <v>35</v>
      </c>
      <c r="B39" s="1">
        <f t="shared" si="1"/>
        <v>104</v>
      </c>
      <c r="C39" s="5">
        <f>'360 IRA Input'!$C$14</f>
        <v>350</v>
      </c>
      <c r="D39" s="6">
        <f>-PPMT('360 IRA Input'!$C$13/12,$B$4-B40,$B$4,$F$4)</f>
        <v>116.00312609490956</v>
      </c>
      <c r="E39" s="6">
        <f>-IPMT('360 IRA Input'!$C$13/12,$B$4-B40,$B$4,$F$4)</f>
        <v>233.99687390509212</v>
      </c>
      <c r="F39" s="8">
        <f t="shared" si="2"/>
        <v>21920.084443975597</v>
      </c>
    </row>
    <row r="40" spans="1:6" x14ac:dyDescent="0.2">
      <c r="A40" s="2">
        <f t="shared" si="0"/>
        <v>36</v>
      </c>
      <c r="B40" s="3">
        <f t="shared" si="1"/>
        <v>103</v>
      </c>
      <c r="C40" s="5">
        <f>'360 IRA Input'!$C$14</f>
        <v>350</v>
      </c>
      <c r="D40" s="6">
        <f>-PPMT('360 IRA Input'!$C$13/12,$B$4-B41,$B$4,$F$4)</f>
        <v>117.24145932025839</v>
      </c>
      <c r="E40" s="6">
        <f>-IPMT('360 IRA Input'!$C$13/12,$B$4-B41,$B$4,$F$4)</f>
        <v>232.75854067974331</v>
      </c>
      <c r="F40" s="9">
        <f t="shared" si="2"/>
        <v>21804.081317880686</v>
      </c>
    </row>
    <row r="41" spans="1:6" x14ac:dyDescent="0.2">
      <c r="A41" s="1">
        <f t="shared" si="0"/>
        <v>37</v>
      </c>
      <c r="B41" s="1">
        <f t="shared" si="1"/>
        <v>102</v>
      </c>
      <c r="C41" s="5">
        <f>'360 IRA Input'!$C$14</f>
        <v>350</v>
      </c>
      <c r="D41" s="6">
        <f>-PPMT('360 IRA Input'!$C$13/12,$B$4-B42,$B$4,$F$4)</f>
        <v>118.49301175123233</v>
      </c>
      <c r="E41" s="6">
        <f>-IPMT('360 IRA Input'!$C$13/12,$B$4-B42,$B$4,$F$4)</f>
        <v>231.50698824876937</v>
      </c>
      <c r="F41" s="8">
        <f t="shared" si="2"/>
        <v>21686.839858560426</v>
      </c>
    </row>
    <row r="42" spans="1:6" x14ac:dyDescent="0.2">
      <c r="A42" s="1">
        <f t="shared" si="0"/>
        <v>38</v>
      </c>
      <c r="B42" s="1">
        <f t="shared" si="1"/>
        <v>101</v>
      </c>
      <c r="C42" s="5">
        <f>'360 IRA Input'!$C$14</f>
        <v>350</v>
      </c>
      <c r="D42" s="6">
        <f>-PPMT('360 IRA Input'!$C$13/12,$B$4-B43,$B$4,$F$4)</f>
        <v>119.75792450283478</v>
      </c>
      <c r="E42" s="6">
        <f>-IPMT('360 IRA Input'!$C$13/12,$B$4-B43,$B$4,$F$4)</f>
        <v>230.24207549716692</v>
      </c>
      <c r="F42" s="8">
        <f t="shared" si="2"/>
        <v>21568.346846809192</v>
      </c>
    </row>
    <row r="43" spans="1:6" x14ac:dyDescent="0.2">
      <c r="A43" s="1">
        <f t="shared" si="0"/>
        <v>39</v>
      </c>
      <c r="B43" s="1">
        <f t="shared" si="1"/>
        <v>100</v>
      </c>
      <c r="C43" s="5">
        <f>'360 IRA Input'!$C$14</f>
        <v>350</v>
      </c>
      <c r="D43" s="6">
        <f>-PPMT('360 IRA Input'!$C$13/12,$B$4-B44,$B$4,$F$4)</f>
        <v>121.03634019647174</v>
      </c>
      <c r="E43" s="6">
        <f>-IPMT('360 IRA Input'!$C$13/12,$B$4-B44,$B$4,$F$4)</f>
        <v>228.96365980352994</v>
      </c>
      <c r="F43" s="8">
        <f t="shared" si="2"/>
        <v>21448.588922306357</v>
      </c>
    </row>
    <row r="44" spans="1:6" x14ac:dyDescent="0.2">
      <c r="A44" s="1">
        <f t="shared" si="0"/>
        <v>40</v>
      </c>
      <c r="B44" s="1">
        <f t="shared" si="1"/>
        <v>99</v>
      </c>
      <c r="C44" s="5">
        <f>'360 IRA Input'!$C$14</f>
        <v>350</v>
      </c>
      <c r="D44" s="6">
        <f>-PPMT('360 IRA Input'!$C$13/12,$B$4-B45,$B$4,$F$4)</f>
        <v>122.32840297603241</v>
      </c>
      <c r="E44" s="6">
        <f>-IPMT('360 IRA Input'!$C$13/12,$B$4-B45,$B$4,$F$4)</f>
        <v>227.6715970239693</v>
      </c>
      <c r="F44" s="8">
        <f t="shared" si="2"/>
        <v>21327.552582109885</v>
      </c>
    </row>
    <row r="45" spans="1:6" x14ac:dyDescent="0.2">
      <c r="A45" s="1">
        <f t="shared" si="0"/>
        <v>41</v>
      </c>
      <c r="B45" s="1">
        <f t="shared" si="1"/>
        <v>98</v>
      </c>
      <c r="C45" s="5">
        <f>'360 IRA Input'!$C$14</f>
        <v>350</v>
      </c>
      <c r="D45" s="6">
        <f>-PPMT('360 IRA Input'!$C$13/12,$B$4-B46,$B$4,$F$4)</f>
        <v>123.6342585241419</v>
      </c>
      <c r="E45" s="6">
        <f>-IPMT('360 IRA Input'!$C$13/12,$B$4-B46,$B$4,$F$4)</f>
        <v>226.36574147585978</v>
      </c>
      <c r="F45" s="8">
        <f t="shared" si="2"/>
        <v>21205.224179133853</v>
      </c>
    </row>
    <row r="46" spans="1:6" x14ac:dyDescent="0.2">
      <c r="A46" s="1">
        <f t="shared" si="0"/>
        <v>42</v>
      </c>
      <c r="B46" s="1">
        <f t="shared" si="1"/>
        <v>97</v>
      </c>
      <c r="C46" s="5">
        <f>'360 IRA Input'!$C$14</f>
        <v>350</v>
      </c>
      <c r="D46" s="6">
        <f>-PPMT('360 IRA Input'!$C$13/12,$B$4-B47,$B$4,$F$4)</f>
        <v>124.95405407858713</v>
      </c>
      <c r="E46" s="6">
        <f>-IPMT('360 IRA Input'!$C$13/12,$B$4-B47,$B$4,$F$4)</f>
        <v>225.04594592141456</v>
      </c>
      <c r="F46" s="8">
        <f t="shared" si="2"/>
        <v>21081.589920609709</v>
      </c>
    </row>
    <row r="47" spans="1:6" x14ac:dyDescent="0.2">
      <c r="A47" s="1">
        <f t="shared" si="0"/>
        <v>43</v>
      </c>
      <c r="B47" s="1">
        <f t="shared" si="1"/>
        <v>96</v>
      </c>
      <c r="C47" s="5">
        <f>'360 IRA Input'!$C$14</f>
        <v>350</v>
      </c>
      <c r="D47" s="6">
        <f>-PPMT('360 IRA Input'!$C$13/12,$B$4-B48,$B$4,$F$4)</f>
        <v>126.28793844891823</v>
      </c>
      <c r="E47" s="6">
        <f>-IPMT('360 IRA Input'!$C$13/12,$B$4-B48,$B$4,$F$4)</f>
        <v>223.71206155108348</v>
      </c>
      <c r="F47" s="8">
        <f t="shared" si="2"/>
        <v>20956.635866531124</v>
      </c>
    </row>
    <row r="48" spans="1:6" x14ac:dyDescent="0.2">
      <c r="A48" s="1">
        <f t="shared" si="0"/>
        <v>44</v>
      </c>
      <c r="B48" s="1">
        <f t="shared" si="1"/>
        <v>95</v>
      </c>
      <c r="C48" s="5">
        <f>'360 IRA Input'!$C$14</f>
        <v>350</v>
      </c>
      <c r="D48" s="6">
        <f>-PPMT('360 IRA Input'!$C$13/12,$B$4-B49,$B$4,$F$4)</f>
        <v>127.63606203322711</v>
      </c>
      <c r="E48" s="6">
        <f>-IPMT('360 IRA Input'!$C$13/12,$B$4-B49,$B$4,$F$4)</f>
        <v>222.36393796677456</v>
      </c>
      <c r="F48" s="8">
        <f t="shared" si="2"/>
        <v>20830.347928082207</v>
      </c>
    </row>
    <row r="49" spans="1:6" x14ac:dyDescent="0.2">
      <c r="A49" s="1">
        <f t="shared" si="0"/>
        <v>45</v>
      </c>
      <c r="B49" s="1">
        <f t="shared" si="1"/>
        <v>94</v>
      </c>
      <c r="C49" s="5">
        <f>'360 IRA Input'!$C$14</f>
        <v>350</v>
      </c>
      <c r="D49" s="6">
        <f>-PPMT('360 IRA Input'!$C$13/12,$B$4-B50,$B$4,$F$4)</f>
        <v>128.99857683510507</v>
      </c>
      <c r="E49" s="6">
        <f>-IPMT('360 IRA Input'!$C$13/12,$B$4-B50,$B$4,$F$4)</f>
        <v>221.00142316489661</v>
      </c>
      <c r="F49" s="8">
        <f t="shared" si="2"/>
        <v>20702.71186604898</v>
      </c>
    </row>
    <row r="50" spans="1:6" x14ac:dyDescent="0.2">
      <c r="A50" s="1">
        <f t="shared" si="0"/>
        <v>46</v>
      </c>
      <c r="B50" s="1">
        <f t="shared" si="1"/>
        <v>93</v>
      </c>
      <c r="C50" s="5">
        <f>'360 IRA Input'!$C$14</f>
        <v>350</v>
      </c>
      <c r="D50" s="6">
        <f>-PPMT('360 IRA Input'!$C$13/12,$B$4-B51,$B$4,$F$4)</f>
        <v>130.37563648078159</v>
      </c>
      <c r="E50" s="6">
        <f>-IPMT('360 IRA Input'!$C$13/12,$B$4-B51,$B$4,$F$4)</f>
        <v>219.62436351922011</v>
      </c>
      <c r="F50" s="8">
        <f t="shared" si="2"/>
        <v>20573.713289213876</v>
      </c>
    </row>
    <row r="51" spans="1:6" x14ac:dyDescent="0.2">
      <c r="A51" s="1">
        <f t="shared" si="0"/>
        <v>47</v>
      </c>
      <c r="B51" s="1">
        <f t="shared" si="1"/>
        <v>92</v>
      </c>
      <c r="C51" s="5">
        <f>'360 IRA Input'!$C$14</f>
        <v>350</v>
      </c>
      <c r="D51" s="6">
        <f>-PPMT('360 IRA Input'!$C$13/12,$B$4-B52,$B$4,$F$4)</f>
        <v>131.76739623644593</v>
      </c>
      <c r="E51" s="6">
        <f>-IPMT('360 IRA Input'!$C$13/12,$B$4-B52,$B$4,$F$4)</f>
        <v>218.23260376355574</v>
      </c>
      <c r="F51" s="8">
        <f t="shared" si="2"/>
        <v>20443.337652733095</v>
      </c>
    </row>
    <row r="52" spans="1:6" x14ac:dyDescent="0.2">
      <c r="A52" s="2">
        <f t="shared" si="0"/>
        <v>48</v>
      </c>
      <c r="B52" s="3">
        <f t="shared" si="1"/>
        <v>91</v>
      </c>
      <c r="C52" s="5">
        <f>'360 IRA Input'!$C$14</f>
        <v>350</v>
      </c>
      <c r="D52" s="6">
        <f>-PPMT('360 IRA Input'!$C$13/12,$B$4-B53,$B$4,$F$4)</f>
        <v>133.17401302575379</v>
      </c>
      <c r="E52" s="6">
        <f>-IPMT('360 IRA Input'!$C$13/12,$B$4-B53,$B$4,$F$4)</f>
        <v>216.82598697424794</v>
      </c>
      <c r="F52" s="9">
        <f t="shared" si="2"/>
        <v>20311.570256496649</v>
      </c>
    </row>
    <row r="53" spans="1:6" x14ac:dyDescent="0.2">
      <c r="A53" s="1">
        <f t="shared" si="0"/>
        <v>49</v>
      </c>
      <c r="B53" s="1">
        <f t="shared" si="1"/>
        <v>90</v>
      </c>
      <c r="C53" s="5">
        <f>'360 IRA Input'!$C$14</f>
        <v>350</v>
      </c>
      <c r="D53" s="6">
        <f>-PPMT('360 IRA Input'!$C$13/12,$B$4-B54,$B$4,$F$4)</f>
        <v>134.59564544752061</v>
      </c>
      <c r="E53" s="6">
        <f>-IPMT('360 IRA Input'!$C$13/12,$B$4-B54,$B$4,$F$4)</f>
        <v>215.40435455248107</v>
      </c>
      <c r="F53" s="8">
        <f t="shared" si="2"/>
        <v>20178.396243470896</v>
      </c>
    </row>
    <row r="54" spans="1:6" x14ac:dyDescent="0.2">
      <c r="A54" s="1">
        <f t="shared" si="0"/>
        <v>50</v>
      </c>
      <c r="B54" s="1">
        <f t="shared" si="1"/>
        <v>89</v>
      </c>
      <c r="C54" s="5">
        <f>'360 IRA Input'!$C$14</f>
        <v>350</v>
      </c>
      <c r="D54" s="6">
        <f>-PPMT('360 IRA Input'!$C$13/12,$B$4-B55,$B$4,$F$4)</f>
        <v>136.03245379360405</v>
      </c>
      <c r="E54" s="6">
        <f>-IPMT('360 IRA Input'!$C$13/12,$B$4-B55,$B$4,$F$4)</f>
        <v>213.96754620639763</v>
      </c>
      <c r="F54" s="8">
        <f t="shared" si="2"/>
        <v>20043.800598023376</v>
      </c>
    </row>
    <row r="55" spans="1:6" x14ac:dyDescent="0.2">
      <c r="A55" s="1">
        <f t="shared" si="0"/>
        <v>51</v>
      </c>
      <c r="B55" s="1">
        <f t="shared" si="1"/>
        <v>88</v>
      </c>
      <c r="C55" s="5">
        <f>'360 IRA Input'!$C$14</f>
        <v>350</v>
      </c>
      <c r="D55" s="6">
        <f>-PPMT('360 IRA Input'!$C$13/12,$B$4-B56,$B$4,$F$4)</f>
        <v>137.48460006697715</v>
      </c>
      <c r="E55" s="6">
        <f>-IPMT('360 IRA Input'!$C$13/12,$B$4-B56,$B$4,$F$4)</f>
        <v>212.51539993302455</v>
      </c>
      <c r="F55" s="8">
        <f t="shared" si="2"/>
        <v>19907.768144229773</v>
      </c>
    </row>
    <row r="56" spans="1:6" x14ac:dyDescent="0.2">
      <c r="A56" s="1">
        <f t="shared" si="0"/>
        <v>52</v>
      </c>
      <c r="B56" s="1">
        <f t="shared" si="1"/>
        <v>87</v>
      </c>
      <c r="C56" s="5">
        <f>'360 IRA Input'!$C$14</f>
        <v>350</v>
      </c>
      <c r="D56" s="6">
        <f>-PPMT('360 IRA Input'!$C$13/12,$B$4-B57,$B$4,$F$4)</f>
        <v>138.9522479999944</v>
      </c>
      <c r="E56" s="6">
        <f>-IPMT('360 IRA Input'!$C$13/12,$B$4-B57,$B$4,$F$4)</f>
        <v>211.04775200000731</v>
      </c>
      <c r="F56" s="8">
        <f t="shared" si="2"/>
        <v>19770.283544162794</v>
      </c>
    </row>
    <row r="57" spans="1:6" x14ac:dyDescent="0.2">
      <c r="A57" s="1">
        <f t="shared" si="0"/>
        <v>53</v>
      </c>
      <c r="B57" s="1">
        <f t="shared" si="1"/>
        <v>86</v>
      </c>
      <c r="C57" s="5">
        <f>'360 IRA Input'!$C$14</f>
        <v>350</v>
      </c>
      <c r="D57" s="6">
        <f>-PPMT('360 IRA Input'!$C$13/12,$B$4-B58,$B$4,$F$4)</f>
        <v>140.43556307285306</v>
      </c>
      <c r="E57" s="6">
        <f>-IPMT('360 IRA Input'!$C$13/12,$B$4-B58,$B$4,$F$4)</f>
        <v>209.56443692714862</v>
      </c>
      <c r="F57" s="8">
        <f t="shared" si="2"/>
        <v>19631.3312961628</v>
      </c>
    </row>
    <row r="58" spans="1:6" x14ac:dyDescent="0.2">
      <c r="A58" s="1">
        <f t="shared" si="0"/>
        <v>54</v>
      </c>
      <c r="B58" s="1">
        <f t="shared" si="1"/>
        <v>85</v>
      </c>
      <c r="C58" s="5">
        <f>'360 IRA Input'!$C$14</f>
        <v>350</v>
      </c>
      <c r="D58" s="6">
        <f>-PPMT('360 IRA Input'!$C$13/12,$B$4-B59,$B$4,$F$4)</f>
        <v>141.93471253225127</v>
      </c>
      <c r="E58" s="6">
        <f>-IPMT('360 IRA Input'!$C$13/12,$B$4-B59,$B$4,$F$4)</f>
        <v>208.06528746775041</v>
      </c>
      <c r="F58" s="8">
        <f t="shared" si="2"/>
        <v>19490.895733089947</v>
      </c>
    </row>
    <row r="59" spans="1:6" x14ac:dyDescent="0.2">
      <c r="A59" s="1">
        <f t="shared" si="0"/>
        <v>55</v>
      </c>
      <c r="B59" s="1">
        <f t="shared" si="1"/>
        <v>84</v>
      </c>
      <c r="C59" s="5">
        <f>'360 IRA Input'!$C$14</f>
        <v>350</v>
      </c>
      <c r="D59" s="6">
        <f>-PPMT('360 IRA Input'!$C$13/12,$B$4-B60,$B$4,$F$4)</f>
        <v>143.44986541024545</v>
      </c>
      <c r="E59" s="6">
        <f>-IPMT('360 IRA Input'!$C$13/12,$B$4-B60,$B$4,$F$4)</f>
        <v>206.55013458975625</v>
      </c>
      <c r="F59" s="8">
        <f t="shared" si="2"/>
        <v>19348.961020557694</v>
      </c>
    </row>
    <row r="60" spans="1:6" x14ac:dyDescent="0.2">
      <c r="A60" s="1">
        <f t="shared" si="0"/>
        <v>56</v>
      </c>
      <c r="B60" s="1">
        <f t="shared" si="1"/>
        <v>83</v>
      </c>
      <c r="C60" s="5">
        <f>'360 IRA Input'!$C$14</f>
        <v>350</v>
      </c>
      <c r="D60" s="6">
        <f>-PPMT('360 IRA Input'!$C$13/12,$B$4-B61,$B$4,$F$4)</f>
        <v>144.98119254330896</v>
      </c>
      <c r="E60" s="6">
        <f>-IPMT('360 IRA Input'!$C$13/12,$B$4-B61,$B$4,$F$4)</f>
        <v>205.01880745669271</v>
      </c>
      <c r="F60" s="8">
        <f t="shared" si="2"/>
        <v>19205.511155147447</v>
      </c>
    </row>
    <row r="61" spans="1:6" x14ac:dyDescent="0.2">
      <c r="A61" s="1">
        <f t="shared" si="0"/>
        <v>57</v>
      </c>
      <c r="B61" s="1">
        <f t="shared" si="1"/>
        <v>82</v>
      </c>
      <c r="C61" s="5">
        <f>'360 IRA Input'!$C$14</f>
        <v>350</v>
      </c>
      <c r="D61" s="6">
        <f>-PPMT('360 IRA Input'!$C$13/12,$B$4-B62,$B$4,$F$4)</f>
        <v>146.52886659159438</v>
      </c>
      <c r="E61" s="6">
        <f>-IPMT('360 IRA Input'!$C$13/12,$B$4-B62,$B$4,$F$4)</f>
        <v>203.4711334084073</v>
      </c>
      <c r="F61" s="8">
        <f t="shared" si="2"/>
        <v>19060.529962604138</v>
      </c>
    </row>
    <row r="62" spans="1:6" x14ac:dyDescent="0.2">
      <c r="A62" s="1">
        <f t="shared" si="0"/>
        <v>58</v>
      </c>
      <c r="B62" s="1">
        <f t="shared" si="1"/>
        <v>81</v>
      </c>
      <c r="C62" s="5">
        <f>'360 IRA Input'!$C$14</f>
        <v>350</v>
      </c>
      <c r="D62" s="6">
        <f>-PPMT('360 IRA Input'!$C$13/12,$B$4-B63,$B$4,$F$4)</f>
        <v>148.09306205840124</v>
      </c>
      <c r="E62" s="6">
        <f>-IPMT('360 IRA Input'!$C$13/12,$B$4-B63,$B$4,$F$4)</f>
        <v>201.90693794160043</v>
      </c>
      <c r="F62" s="8">
        <f t="shared" si="2"/>
        <v>18914.001096012544</v>
      </c>
    </row>
    <row r="63" spans="1:6" x14ac:dyDescent="0.2">
      <c r="A63" s="1">
        <f t="shared" si="0"/>
        <v>59</v>
      </c>
      <c r="B63" s="1">
        <f t="shared" si="1"/>
        <v>80</v>
      </c>
      <c r="C63" s="5">
        <f>'360 IRA Input'!$C$14</f>
        <v>350</v>
      </c>
      <c r="D63" s="6">
        <f>-PPMT('360 IRA Input'!$C$13/12,$B$4-B64,$B$4,$F$4)</f>
        <v>149.67395530985141</v>
      </c>
      <c r="E63" s="6">
        <f>-IPMT('360 IRA Input'!$C$13/12,$B$4-B64,$B$4,$F$4)</f>
        <v>200.32604469015033</v>
      </c>
      <c r="F63" s="8">
        <f t="shared" si="2"/>
        <v>18765.908033954143</v>
      </c>
    </row>
    <row r="64" spans="1:6" x14ac:dyDescent="0.2">
      <c r="A64" s="2">
        <f t="shared" si="0"/>
        <v>60</v>
      </c>
      <c r="B64" s="3">
        <f t="shared" si="1"/>
        <v>79</v>
      </c>
      <c r="C64" s="5">
        <f>'360 IRA Input'!$C$14</f>
        <v>350</v>
      </c>
      <c r="D64" s="6">
        <f>-PPMT('360 IRA Input'!$C$13/12,$B$4-B65,$B$4,$F$4)</f>
        <v>151.27172459477498</v>
      </c>
      <c r="E64" s="6">
        <f>-IPMT('360 IRA Input'!$C$13/12,$B$4-B65,$B$4,$F$4)</f>
        <v>198.7282754052267</v>
      </c>
      <c r="F64" s="9">
        <f t="shared" si="2"/>
        <v>18616.234078644291</v>
      </c>
    </row>
    <row r="65" spans="1:6" x14ac:dyDescent="0.2">
      <c r="A65" s="1">
        <f t="shared" si="0"/>
        <v>61</v>
      </c>
      <c r="B65" s="1">
        <f t="shared" si="1"/>
        <v>78</v>
      </c>
      <c r="C65" s="5">
        <f>'360 IRA Input'!$C$14</f>
        <v>350</v>
      </c>
      <c r="D65" s="6">
        <f>-PPMT('360 IRA Input'!$C$13/12,$B$4-B66,$B$4,$F$4)</f>
        <v>152.88655006480812</v>
      </c>
      <c r="E65" s="6">
        <f>-IPMT('360 IRA Input'!$C$13/12,$B$4-B66,$B$4,$F$4)</f>
        <v>197.11344993519356</v>
      </c>
      <c r="F65" s="8">
        <f t="shared" si="2"/>
        <v>18464.962354049516</v>
      </c>
    </row>
    <row r="66" spans="1:6" x14ac:dyDescent="0.2">
      <c r="A66" s="1">
        <f t="shared" si="0"/>
        <v>62</v>
      </c>
      <c r="B66" s="1">
        <f t="shared" si="1"/>
        <v>77</v>
      </c>
      <c r="C66" s="5">
        <f>'360 IRA Input'!$C$14</f>
        <v>350</v>
      </c>
      <c r="D66" s="6">
        <f>-PPMT('360 IRA Input'!$C$13/12,$B$4-B67,$B$4,$F$4)</f>
        <v>154.51861379470549</v>
      </c>
      <c r="E66" s="6">
        <f>-IPMT('360 IRA Input'!$C$13/12,$B$4-B67,$B$4,$F$4)</f>
        <v>195.48138620529622</v>
      </c>
      <c r="F66" s="8">
        <f t="shared" si="2"/>
        <v>18312.075803984706</v>
      </c>
    </row>
    <row r="67" spans="1:6" x14ac:dyDescent="0.2">
      <c r="A67" s="1">
        <f t="shared" si="0"/>
        <v>63</v>
      </c>
      <c r="B67" s="1">
        <f t="shared" si="1"/>
        <v>76</v>
      </c>
      <c r="C67" s="5">
        <f>'360 IRA Input'!$C$14</f>
        <v>350</v>
      </c>
      <c r="D67" s="6">
        <f>-PPMT('360 IRA Input'!$C$13/12,$B$4-B68,$B$4,$F$4)</f>
        <v>156.16809980286942</v>
      </c>
      <c r="E67" s="6">
        <f>-IPMT('360 IRA Input'!$C$13/12,$B$4-B68,$B$4,$F$4)</f>
        <v>193.83190019713228</v>
      </c>
      <c r="F67" s="8">
        <f t="shared" si="2"/>
        <v>18157.55719019</v>
      </c>
    </row>
    <row r="68" spans="1:6" x14ac:dyDescent="0.2">
      <c r="A68" s="1">
        <f t="shared" si="0"/>
        <v>64</v>
      </c>
      <c r="B68" s="1">
        <f t="shared" si="1"/>
        <v>75</v>
      </c>
      <c r="C68" s="5">
        <f>'360 IRA Input'!$C$14</f>
        <v>350</v>
      </c>
      <c r="D68" s="6">
        <f>-PPMT('360 IRA Input'!$C$13/12,$B$4-B69,$B$4,$F$4)</f>
        <v>157.83519407209852</v>
      </c>
      <c r="E68" s="6">
        <f>-IPMT('360 IRA Input'!$C$13/12,$B$4-B69,$B$4,$F$4)</f>
        <v>192.16480592790319</v>
      </c>
      <c r="F68" s="8">
        <f t="shared" si="2"/>
        <v>18001.389090387132</v>
      </c>
    </row>
    <row r="69" spans="1:6" x14ac:dyDescent="0.2">
      <c r="A69" s="1">
        <f t="shared" ref="A69:A132" si="3">$B$4-B69</f>
        <v>65</v>
      </c>
      <c r="B69" s="1">
        <f t="shared" ref="B69:B132" si="4">B68-1</f>
        <v>74</v>
      </c>
      <c r="C69" s="5">
        <f>'360 IRA Input'!$C$14</f>
        <v>350</v>
      </c>
      <c r="D69" s="6">
        <f>-PPMT('360 IRA Input'!$C$13/12,$B$4-B70,$B$4,$F$4)</f>
        <v>159.52008457055757</v>
      </c>
      <c r="E69" s="6">
        <f>-IPMT('360 IRA Input'!$C$13/12,$B$4-B70,$B$4,$F$4)</f>
        <v>190.47991542944413</v>
      </c>
      <c r="F69" s="8">
        <f t="shared" ref="F69:F132" si="5">F68-D68</f>
        <v>17843.553896315036</v>
      </c>
    </row>
    <row r="70" spans="1:6" x14ac:dyDescent="0.2">
      <c r="A70" s="1">
        <f t="shared" si="3"/>
        <v>66</v>
      </c>
      <c r="B70" s="1">
        <f t="shared" si="4"/>
        <v>73</v>
      </c>
      <c r="C70" s="5">
        <f>'360 IRA Input'!$C$14</f>
        <v>350</v>
      </c>
      <c r="D70" s="6">
        <f>-PPMT('360 IRA Input'!$C$13/12,$B$4-B71,$B$4,$F$4)</f>
        <v>161.22296127297125</v>
      </c>
      <c r="E70" s="6">
        <f>-IPMT('360 IRA Input'!$C$13/12,$B$4-B71,$B$4,$F$4)</f>
        <v>188.77703872703043</v>
      </c>
      <c r="F70" s="8">
        <f t="shared" si="5"/>
        <v>17684.033811744477</v>
      </c>
    </row>
    <row r="71" spans="1:6" x14ac:dyDescent="0.2">
      <c r="A71" s="1">
        <f t="shared" si="3"/>
        <v>67</v>
      </c>
      <c r="B71" s="1">
        <f t="shared" si="4"/>
        <v>72</v>
      </c>
      <c r="C71" s="5">
        <f>'360 IRA Input'!$C$14</f>
        <v>350</v>
      </c>
      <c r="D71" s="6">
        <f>-PPMT('360 IRA Input'!$C$13/12,$B$4-B72,$B$4,$F$4)</f>
        <v>162.94401618204415</v>
      </c>
      <c r="E71" s="6">
        <f>-IPMT('360 IRA Input'!$C$13/12,$B$4-B72,$B$4,$F$4)</f>
        <v>187.05598381795755</v>
      </c>
      <c r="F71" s="8">
        <f t="shared" si="5"/>
        <v>17522.810850471506</v>
      </c>
    </row>
    <row r="72" spans="1:6" x14ac:dyDescent="0.2">
      <c r="A72" s="1">
        <f t="shared" si="3"/>
        <v>68</v>
      </c>
      <c r="B72" s="1">
        <f t="shared" si="4"/>
        <v>71</v>
      </c>
      <c r="C72" s="5">
        <f>'360 IRA Input'!$C$14</f>
        <v>350</v>
      </c>
      <c r="D72" s="6">
        <f>-PPMT('360 IRA Input'!$C$13/12,$B$4-B73,$B$4,$F$4)</f>
        <v>164.68344335010957</v>
      </c>
      <c r="E72" s="6">
        <f>-IPMT('360 IRA Input'!$C$13/12,$B$4-B73,$B$4,$F$4)</f>
        <v>185.31655664989214</v>
      </c>
      <c r="F72" s="8">
        <f t="shared" si="5"/>
        <v>17359.86683428946</v>
      </c>
    </row>
    <row r="73" spans="1:6" x14ac:dyDescent="0.2">
      <c r="A73" s="1">
        <f t="shared" si="3"/>
        <v>69</v>
      </c>
      <c r="B73" s="1">
        <f t="shared" si="4"/>
        <v>70</v>
      </c>
      <c r="C73" s="5">
        <f>'360 IRA Input'!$C$14</f>
        <v>350</v>
      </c>
      <c r="D73" s="6">
        <f>-PPMT('360 IRA Input'!$C$13/12,$B$4-B74,$B$4,$F$4)</f>
        <v>166.44143890100915</v>
      </c>
      <c r="E73" s="6">
        <f>-IPMT('360 IRA Input'!$C$13/12,$B$4-B74,$B$4,$F$4)</f>
        <v>183.55856109899256</v>
      </c>
      <c r="F73" s="8">
        <f t="shared" si="5"/>
        <v>17195.18339093935</v>
      </c>
    </row>
    <row r="74" spans="1:6" x14ac:dyDescent="0.2">
      <c r="A74" s="1">
        <f t="shared" si="3"/>
        <v>70</v>
      </c>
      <c r="B74" s="1">
        <f t="shared" si="4"/>
        <v>69</v>
      </c>
      <c r="C74" s="5">
        <f>'360 IRA Input'!$C$14</f>
        <v>350</v>
      </c>
      <c r="D74" s="6">
        <f>-PPMT('360 IRA Input'!$C$13/12,$B$4-B75,$B$4,$F$4)</f>
        <v>168.21820105220627</v>
      </c>
      <c r="E74" s="6">
        <f>-IPMT('360 IRA Input'!$C$13/12,$B$4-B75,$B$4,$F$4)</f>
        <v>181.78179894779541</v>
      </c>
      <c r="F74" s="8">
        <f t="shared" si="5"/>
        <v>17028.741952038341</v>
      </c>
    </row>
    <row r="75" spans="1:6" x14ac:dyDescent="0.2">
      <c r="A75" s="1">
        <f t="shared" si="3"/>
        <v>71</v>
      </c>
      <c r="B75" s="1">
        <f t="shared" si="4"/>
        <v>68</v>
      </c>
      <c r="C75" s="5">
        <f>'360 IRA Input'!$C$14</f>
        <v>350</v>
      </c>
      <c r="D75" s="6">
        <f>-PPMT('360 IRA Input'!$C$13/12,$B$4-B76,$B$4,$F$4)</f>
        <v>170.01393013713565</v>
      </c>
      <c r="E75" s="6">
        <f>-IPMT('360 IRA Input'!$C$13/12,$B$4-B76,$B$4,$F$4)</f>
        <v>179.98606986286606</v>
      </c>
      <c r="F75" s="8">
        <f t="shared" si="5"/>
        <v>16860.523750986136</v>
      </c>
    </row>
    <row r="76" spans="1:6" x14ac:dyDescent="0.2">
      <c r="A76" s="2">
        <f t="shared" si="3"/>
        <v>72</v>
      </c>
      <c r="B76" s="3">
        <f t="shared" si="4"/>
        <v>67</v>
      </c>
      <c r="C76" s="5">
        <f>'360 IRA Input'!$C$14</f>
        <v>350</v>
      </c>
      <c r="D76" s="6">
        <f>-PPMT('360 IRA Input'!$C$13/12,$B$4-B77,$B$4,$F$4)</f>
        <v>171.82882862779098</v>
      </c>
      <c r="E76" s="6">
        <f>-IPMT('360 IRA Input'!$C$13/12,$B$4-B77,$B$4,$F$4)</f>
        <v>178.17117137221072</v>
      </c>
      <c r="F76" s="9">
        <f t="shared" si="5"/>
        <v>16690.509820849002</v>
      </c>
    </row>
    <row r="77" spans="1:6" x14ac:dyDescent="0.2">
      <c r="A77" s="1">
        <f t="shared" si="3"/>
        <v>73</v>
      </c>
      <c r="B77" s="1">
        <f t="shared" si="4"/>
        <v>66</v>
      </c>
      <c r="C77" s="5">
        <f>'360 IRA Input'!$C$14</f>
        <v>350</v>
      </c>
      <c r="D77" s="6">
        <f>-PPMT('360 IRA Input'!$C$13/12,$B$4-B78,$B$4,$F$4)</f>
        <v>173.66310115755431</v>
      </c>
      <c r="E77" s="6">
        <f>-IPMT('360 IRA Input'!$C$13/12,$B$4-B78,$B$4,$F$4)</f>
        <v>176.33689884244737</v>
      </c>
      <c r="F77" s="8">
        <f t="shared" si="5"/>
        <v>16518.680992221212</v>
      </c>
    </row>
    <row r="78" spans="1:6" x14ac:dyDescent="0.2">
      <c r="A78" s="1">
        <f t="shared" si="3"/>
        <v>74</v>
      </c>
      <c r="B78" s="1">
        <f t="shared" si="4"/>
        <v>65</v>
      </c>
      <c r="C78" s="5">
        <f>'360 IRA Input'!$C$14</f>
        <v>350</v>
      </c>
      <c r="D78" s="6">
        <f>-PPMT('360 IRA Input'!$C$13/12,$B$4-B79,$B$4,$F$4)</f>
        <v>175.5169545442688</v>
      </c>
      <c r="E78" s="6">
        <f>-IPMT('360 IRA Input'!$C$13/12,$B$4-B79,$B$4,$F$4)</f>
        <v>174.48304545573291</v>
      </c>
      <c r="F78" s="8">
        <f t="shared" si="5"/>
        <v>16345.017891063659</v>
      </c>
    </row>
    <row r="79" spans="1:6" x14ac:dyDescent="0.2">
      <c r="A79" s="1">
        <f t="shared" si="3"/>
        <v>75</v>
      </c>
      <c r="B79" s="1">
        <f t="shared" si="4"/>
        <v>64</v>
      </c>
      <c r="C79" s="5">
        <f>'360 IRA Input'!$C$14</f>
        <v>350</v>
      </c>
      <c r="D79" s="6">
        <f>-PPMT('360 IRA Input'!$C$13/12,$B$4-B80,$B$4,$F$4)</f>
        <v>177.39059781355775</v>
      </c>
      <c r="E79" s="6">
        <f>-IPMT('360 IRA Input'!$C$13/12,$B$4-B80,$B$4,$F$4)</f>
        <v>172.60940218644393</v>
      </c>
      <c r="F79" s="8">
        <f t="shared" si="5"/>
        <v>16169.500936519389</v>
      </c>
    </row>
    <row r="80" spans="1:6" x14ac:dyDescent="0.2">
      <c r="A80" s="1">
        <f t="shared" si="3"/>
        <v>76</v>
      </c>
      <c r="B80" s="1">
        <f t="shared" si="4"/>
        <v>63</v>
      </c>
      <c r="C80" s="5">
        <f>'360 IRA Input'!$C$14</f>
        <v>350</v>
      </c>
      <c r="D80" s="6">
        <f>-PPMT('360 IRA Input'!$C$13/12,$B$4-B81,$B$4,$F$4)</f>
        <v>179.28424222239286</v>
      </c>
      <c r="E80" s="6">
        <f>-IPMT('360 IRA Input'!$C$13/12,$B$4-B81,$B$4,$F$4)</f>
        <v>170.71575777760881</v>
      </c>
      <c r="F80" s="8">
        <f t="shared" si="5"/>
        <v>15992.110338705832</v>
      </c>
    </row>
    <row r="81" spans="1:6" x14ac:dyDescent="0.2">
      <c r="A81" s="1">
        <f t="shared" si="3"/>
        <v>77</v>
      </c>
      <c r="B81" s="1">
        <f t="shared" si="4"/>
        <v>62</v>
      </c>
      <c r="C81" s="5">
        <f>'360 IRA Input'!$C$14</f>
        <v>350</v>
      </c>
      <c r="D81" s="6">
        <f>-PPMT('360 IRA Input'!$C$13/12,$B$4-B82,$B$4,$F$4)</f>
        <v>181.19810128291365</v>
      </c>
      <c r="E81" s="6">
        <f>-IPMT('360 IRA Input'!$C$13/12,$B$4-B82,$B$4,$F$4)</f>
        <v>168.80189871708802</v>
      </c>
      <c r="F81" s="8">
        <f t="shared" si="5"/>
        <v>15812.826096483439</v>
      </c>
    </row>
    <row r="82" spans="1:6" x14ac:dyDescent="0.2">
      <c r="A82" s="1">
        <f t="shared" si="3"/>
        <v>78</v>
      </c>
      <c r="B82" s="1">
        <f t="shared" si="4"/>
        <v>61</v>
      </c>
      <c r="C82" s="5">
        <f>'360 IRA Input'!$C$14</f>
        <v>350</v>
      </c>
      <c r="D82" s="6">
        <f>-PPMT('360 IRA Input'!$C$13/12,$B$4-B83,$B$4,$F$4)</f>
        <v>183.13239078650145</v>
      </c>
      <c r="E82" s="6">
        <f>-IPMT('360 IRA Input'!$C$13/12,$B$4-B83,$B$4,$F$4)</f>
        <v>166.86760921350026</v>
      </c>
      <c r="F82" s="8">
        <f t="shared" si="5"/>
        <v>15631.627995200526</v>
      </c>
    </row>
    <row r="83" spans="1:6" x14ac:dyDescent="0.2">
      <c r="A83" s="1">
        <f t="shared" si="3"/>
        <v>79</v>
      </c>
      <c r="B83" s="1">
        <f t="shared" si="4"/>
        <v>60</v>
      </c>
      <c r="C83" s="5">
        <f>'360 IRA Input'!$C$14</f>
        <v>350</v>
      </c>
      <c r="D83" s="6">
        <f>-PPMT('360 IRA Input'!$C$13/12,$B$4-B84,$B$4,$F$4)</f>
        <v>185.08732882811037</v>
      </c>
      <c r="E83" s="6">
        <f>-IPMT('360 IRA Input'!$C$13/12,$B$4-B84,$B$4,$F$4)</f>
        <v>164.91267117189136</v>
      </c>
      <c r="F83" s="8">
        <f t="shared" si="5"/>
        <v>15448.495604414025</v>
      </c>
    </row>
    <row r="84" spans="1:6" x14ac:dyDescent="0.2">
      <c r="A84" s="1">
        <f t="shared" si="3"/>
        <v>80</v>
      </c>
      <c r="B84" s="1">
        <f t="shared" si="4"/>
        <v>59</v>
      </c>
      <c r="C84" s="5">
        <f>'360 IRA Input'!$C$14</f>
        <v>350</v>
      </c>
      <c r="D84" s="6">
        <f>-PPMT('360 IRA Input'!$C$13/12,$B$4-B85,$B$4,$F$4)</f>
        <v>187.06313583085776</v>
      </c>
      <c r="E84" s="6">
        <f>-IPMT('360 IRA Input'!$C$13/12,$B$4-B85,$B$4,$F$4)</f>
        <v>162.93686416914394</v>
      </c>
      <c r="F84" s="8">
        <f t="shared" si="5"/>
        <v>15263.408275585914</v>
      </c>
    </row>
    <row r="85" spans="1:6" x14ac:dyDescent="0.2">
      <c r="A85" s="1">
        <f t="shared" si="3"/>
        <v>81</v>
      </c>
      <c r="B85" s="1">
        <f t="shared" si="4"/>
        <v>58</v>
      </c>
      <c r="C85" s="5">
        <f>'360 IRA Input'!$C$14</f>
        <v>350</v>
      </c>
      <c r="D85" s="6">
        <f>-PPMT('360 IRA Input'!$C$13/12,$B$4-B86,$B$4,$F$4)</f>
        <v>189.06003457087766</v>
      </c>
      <c r="E85" s="6">
        <f>-IPMT('360 IRA Input'!$C$13/12,$B$4-B86,$B$4,$F$4)</f>
        <v>160.93996542912404</v>
      </c>
      <c r="F85" s="8">
        <f t="shared" si="5"/>
        <v>15076.345139755056</v>
      </c>
    </row>
    <row r="86" spans="1:6" x14ac:dyDescent="0.2">
      <c r="A86" s="1">
        <f t="shared" si="3"/>
        <v>82</v>
      </c>
      <c r="B86" s="1">
        <f t="shared" si="4"/>
        <v>57</v>
      </c>
      <c r="C86" s="5">
        <f>'360 IRA Input'!$C$14</f>
        <v>350</v>
      </c>
      <c r="D86" s="6">
        <f>-PPMT('360 IRA Input'!$C$13/12,$B$4-B87,$B$4,$F$4)</f>
        <v>191.07825020243891</v>
      </c>
      <c r="E86" s="6">
        <f>-IPMT('360 IRA Input'!$C$13/12,$B$4-B87,$B$4,$F$4)</f>
        <v>158.92174979756282</v>
      </c>
      <c r="F86" s="8">
        <f t="shared" si="5"/>
        <v>14887.285105184179</v>
      </c>
    </row>
    <row r="87" spans="1:6" x14ac:dyDescent="0.2">
      <c r="A87" s="1">
        <f t="shared" si="3"/>
        <v>83</v>
      </c>
      <c r="B87" s="1">
        <f t="shared" si="4"/>
        <v>56</v>
      </c>
      <c r="C87" s="5">
        <f>'360 IRA Input'!$C$14</f>
        <v>350</v>
      </c>
      <c r="D87" s="6">
        <f>-PPMT('360 IRA Input'!$C$13/12,$B$4-B88,$B$4,$F$4)</f>
        <v>193.11801028333193</v>
      </c>
      <c r="E87" s="6">
        <f>-IPMT('360 IRA Input'!$C$13/12,$B$4-B88,$B$4,$F$4)</f>
        <v>156.88198971666981</v>
      </c>
      <c r="F87" s="8">
        <f t="shared" si="5"/>
        <v>14696.20685498174</v>
      </c>
    </row>
    <row r="88" spans="1:6" x14ac:dyDescent="0.2">
      <c r="A88" s="2">
        <f t="shared" si="3"/>
        <v>84</v>
      </c>
      <c r="B88" s="3">
        <f t="shared" si="4"/>
        <v>55</v>
      </c>
      <c r="C88" s="5">
        <f>'360 IRA Input'!$C$14</f>
        <v>350</v>
      </c>
      <c r="D88" s="6">
        <f>-PPMT('360 IRA Input'!$C$13/12,$B$4-B89,$B$4,$F$4)</f>
        <v>195.17954480052629</v>
      </c>
      <c r="E88" s="6">
        <f>-IPMT('360 IRA Input'!$C$13/12,$B$4-B89,$B$4,$F$4)</f>
        <v>154.82045519947542</v>
      </c>
      <c r="F88" s="9">
        <f t="shared" si="5"/>
        <v>14503.088844698408</v>
      </c>
    </row>
    <row r="89" spans="1:6" x14ac:dyDescent="0.2">
      <c r="A89" s="1">
        <f t="shared" si="3"/>
        <v>85</v>
      </c>
      <c r="B89" s="1">
        <f t="shared" si="4"/>
        <v>54</v>
      </c>
      <c r="C89" s="5">
        <f>'360 IRA Input'!$C$14</f>
        <v>350</v>
      </c>
      <c r="D89" s="6">
        <f>-PPMT('360 IRA Input'!$C$13/12,$B$4-B90,$B$4,$F$4)</f>
        <v>197.26308619610217</v>
      </c>
      <c r="E89" s="6">
        <f>-IPMT('360 IRA Input'!$C$13/12,$B$4-B90,$B$4,$F$4)</f>
        <v>152.73691380389954</v>
      </c>
      <c r="F89" s="8">
        <f t="shared" si="5"/>
        <v>14307.909299897881</v>
      </c>
    </row>
    <row r="90" spans="1:6" x14ac:dyDescent="0.2">
      <c r="A90" s="1">
        <f t="shared" si="3"/>
        <v>86</v>
      </c>
      <c r="B90" s="1">
        <f t="shared" si="4"/>
        <v>53</v>
      </c>
      <c r="C90" s="5">
        <f>'360 IRA Input'!$C$14</f>
        <v>350</v>
      </c>
      <c r="D90" s="6">
        <f>-PPMT('360 IRA Input'!$C$13/12,$B$4-B91,$B$4,$F$4)</f>
        <v>199.36886939345865</v>
      </c>
      <c r="E90" s="6">
        <f>-IPMT('360 IRA Input'!$C$13/12,$B$4-B91,$B$4,$F$4)</f>
        <v>150.63113060654302</v>
      </c>
      <c r="F90" s="8">
        <f t="shared" si="5"/>
        <v>14110.646213701779</v>
      </c>
    </row>
    <row r="91" spans="1:6" x14ac:dyDescent="0.2">
      <c r="A91" s="1">
        <f t="shared" si="3"/>
        <v>87</v>
      </c>
      <c r="B91" s="1">
        <f t="shared" si="4"/>
        <v>52</v>
      </c>
      <c r="C91" s="5">
        <f>'360 IRA Input'!$C$14</f>
        <v>350</v>
      </c>
      <c r="D91" s="6">
        <f>-PPMT('360 IRA Input'!$C$13/12,$B$4-B92,$B$4,$F$4)</f>
        <v>201.49713182380177</v>
      </c>
      <c r="E91" s="6">
        <f>-IPMT('360 IRA Input'!$C$13/12,$B$4-B92,$B$4,$F$4)</f>
        <v>148.50286817619997</v>
      </c>
      <c r="F91" s="8">
        <f t="shared" si="5"/>
        <v>13911.277344308321</v>
      </c>
    </row>
    <row r="92" spans="1:6" x14ac:dyDescent="0.2">
      <c r="A92" s="1">
        <f t="shared" si="3"/>
        <v>88</v>
      </c>
      <c r="B92" s="1">
        <f t="shared" si="4"/>
        <v>51</v>
      </c>
      <c r="C92" s="5">
        <f>'360 IRA Input'!$C$14</f>
        <v>350</v>
      </c>
      <c r="D92" s="6">
        <f>-PPMT('360 IRA Input'!$C$13/12,$B$4-B93,$B$4,$F$4)</f>
        <v>203.64811345291542</v>
      </c>
      <c r="E92" s="6">
        <f>-IPMT('360 IRA Input'!$C$13/12,$B$4-B93,$B$4,$F$4)</f>
        <v>146.35188654708625</v>
      </c>
      <c r="F92" s="8">
        <f t="shared" si="5"/>
        <v>13709.780212484518</v>
      </c>
    </row>
    <row r="93" spans="1:6" x14ac:dyDescent="0.2">
      <c r="A93" s="1">
        <f t="shared" si="3"/>
        <v>89</v>
      </c>
      <c r="B93" s="1">
        <f t="shared" si="4"/>
        <v>50</v>
      </c>
      <c r="C93" s="5">
        <f>'360 IRA Input'!$C$14</f>
        <v>350</v>
      </c>
      <c r="D93" s="6">
        <f>-PPMT('360 IRA Input'!$C$13/12,$B$4-B94,$B$4,$F$4)</f>
        <v>205.82205680821798</v>
      </c>
      <c r="E93" s="6">
        <f>-IPMT('360 IRA Input'!$C$13/12,$B$4-B94,$B$4,$F$4)</f>
        <v>144.1779431917837</v>
      </c>
      <c r="F93" s="8">
        <f t="shared" si="5"/>
        <v>13506.132099031604</v>
      </c>
    </row>
    <row r="94" spans="1:6" x14ac:dyDescent="0.2">
      <c r="A94" s="1">
        <f t="shared" si="3"/>
        <v>90</v>
      </c>
      <c r="B94" s="1">
        <f t="shared" si="4"/>
        <v>49</v>
      </c>
      <c r="C94" s="5">
        <f>'360 IRA Input'!$C$14</f>
        <v>350</v>
      </c>
      <c r="D94" s="6">
        <f>-PPMT('360 IRA Input'!$C$13/12,$B$4-B95,$B$4,$F$4)</f>
        <v>208.01920700610765</v>
      </c>
      <c r="E94" s="6">
        <f>-IPMT('360 IRA Input'!$C$13/12,$B$4-B95,$B$4,$F$4)</f>
        <v>141.98079299389406</v>
      </c>
      <c r="F94" s="8">
        <f t="shared" si="5"/>
        <v>13300.310042223386</v>
      </c>
    </row>
    <row r="95" spans="1:6" x14ac:dyDescent="0.2">
      <c r="A95" s="1">
        <f t="shared" si="3"/>
        <v>91</v>
      </c>
      <c r="B95" s="1">
        <f t="shared" si="4"/>
        <v>48</v>
      </c>
      <c r="C95" s="5">
        <f>'360 IRA Input'!$C$14</f>
        <v>350</v>
      </c>
      <c r="D95" s="6">
        <f>-PPMT('360 IRA Input'!$C$13/12,$B$4-B96,$B$4,$F$4)</f>
        <v>210.23981177959993</v>
      </c>
      <c r="E95" s="6">
        <f>-IPMT('360 IRA Input'!$C$13/12,$B$4-B96,$B$4,$F$4)</f>
        <v>139.7601882204018</v>
      </c>
      <c r="F95" s="8">
        <f t="shared" si="5"/>
        <v>13092.290835217278</v>
      </c>
    </row>
    <row r="96" spans="1:6" x14ac:dyDescent="0.2">
      <c r="A96" s="1">
        <f t="shared" si="3"/>
        <v>92</v>
      </c>
      <c r="B96" s="1">
        <f t="shared" si="4"/>
        <v>47</v>
      </c>
      <c r="C96" s="5">
        <f>'360 IRA Input'!$C$14</f>
        <v>350</v>
      </c>
      <c r="D96" s="6">
        <f>-PPMT('360 IRA Input'!$C$13/12,$B$4-B97,$B$4,$F$4)</f>
        <v>212.48412150625981</v>
      </c>
      <c r="E96" s="6">
        <f>-IPMT('360 IRA Input'!$C$13/12,$B$4-B97,$B$4,$F$4)</f>
        <v>137.51587849374189</v>
      </c>
      <c r="F96" s="8">
        <f t="shared" si="5"/>
        <v>12882.051023437678</v>
      </c>
    </row>
    <row r="97" spans="1:6" x14ac:dyDescent="0.2">
      <c r="A97" s="1">
        <f t="shared" si="3"/>
        <v>93</v>
      </c>
      <c r="B97" s="1">
        <f t="shared" si="4"/>
        <v>46</v>
      </c>
      <c r="C97" s="5">
        <f>'360 IRA Input'!$C$14</f>
        <v>350</v>
      </c>
      <c r="D97" s="6">
        <f>-PPMT('360 IRA Input'!$C$13/12,$B$4-B98,$B$4,$F$4)</f>
        <v>214.75238923643272</v>
      </c>
      <c r="E97" s="6">
        <f>-IPMT('360 IRA Input'!$C$13/12,$B$4-B98,$B$4,$F$4)</f>
        <v>135.24761076356896</v>
      </c>
      <c r="F97" s="8">
        <f t="shared" si="5"/>
        <v>12669.566901931417</v>
      </c>
    </row>
    <row r="98" spans="1:6" x14ac:dyDescent="0.2">
      <c r="A98" s="1">
        <f t="shared" si="3"/>
        <v>94</v>
      </c>
      <c r="B98" s="1">
        <f t="shared" si="4"/>
        <v>45</v>
      </c>
      <c r="C98" s="5">
        <f>'360 IRA Input'!$C$14</f>
        <v>350</v>
      </c>
      <c r="D98" s="6">
        <f>-PPMT('360 IRA Input'!$C$13/12,$B$4-B99,$B$4,$F$4)</f>
        <v>217.04487072177599</v>
      </c>
      <c r="E98" s="6">
        <f>-IPMT('360 IRA Input'!$C$13/12,$B$4-B99,$B$4,$F$4)</f>
        <v>132.95512927822574</v>
      </c>
      <c r="F98" s="8">
        <f t="shared" si="5"/>
        <v>12454.814512694984</v>
      </c>
    </row>
    <row r="99" spans="1:6" x14ac:dyDescent="0.2">
      <c r="A99" s="1">
        <f t="shared" si="3"/>
        <v>95</v>
      </c>
      <c r="B99" s="1">
        <f t="shared" si="4"/>
        <v>44</v>
      </c>
      <c r="C99" s="5">
        <f>'360 IRA Input'!$C$14</f>
        <v>350</v>
      </c>
      <c r="D99" s="6">
        <f>-PPMT('360 IRA Input'!$C$13/12,$B$4-B100,$B$4,$F$4)</f>
        <v>219.36182444409562</v>
      </c>
      <c r="E99" s="6">
        <f>-IPMT('360 IRA Input'!$C$13/12,$B$4-B100,$B$4,$F$4)</f>
        <v>130.63817555590606</v>
      </c>
      <c r="F99" s="8">
        <f t="shared" si="5"/>
        <v>12237.769641973207</v>
      </c>
    </row>
    <row r="100" spans="1:6" x14ac:dyDescent="0.2">
      <c r="A100" s="2">
        <f t="shared" si="3"/>
        <v>96</v>
      </c>
      <c r="B100" s="3">
        <f t="shared" si="4"/>
        <v>43</v>
      </c>
      <c r="C100" s="5">
        <f>'360 IRA Input'!$C$14</f>
        <v>350</v>
      </c>
      <c r="D100" s="6">
        <f>-PPMT('360 IRA Input'!$C$13/12,$B$4-B101,$B$4,$F$4)</f>
        <v>221.70351164449067</v>
      </c>
      <c r="E100" s="6">
        <f>-IPMT('360 IRA Input'!$C$13/12,$B$4-B101,$B$4,$F$4)</f>
        <v>128.29648835551103</v>
      </c>
      <c r="F100" s="9">
        <f t="shared" si="5"/>
        <v>12018.407817529112</v>
      </c>
    </row>
    <row r="101" spans="1:6" x14ac:dyDescent="0.2">
      <c r="A101" s="1">
        <f t="shared" si="3"/>
        <v>97</v>
      </c>
      <c r="B101" s="1">
        <f t="shared" si="4"/>
        <v>42</v>
      </c>
      <c r="C101" s="5">
        <f>'360 IRA Input'!$C$14</f>
        <v>350</v>
      </c>
      <c r="D101" s="6">
        <f>-PPMT('360 IRA Input'!$C$13/12,$B$4-B102,$B$4,$F$4)</f>
        <v>224.07019635280847</v>
      </c>
      <c r="E101" s="6">
        <f>-IPMT('360 IRA Input'!$C$13/12,$B$4-B102,$B$4,$F$4)</f>
        <v>125.92980364719324</v>
      </c>
      <c r="F101" s="8">
        <f t="shared" si="5"/>
        <v>11796.704305884621</v>
      </c>
    </row>
    <row r="102" spans="1:6" x14ac:dyDescent="0.2">
      <c r="A102" s="1">
        <f t="shared" si="3"/>
        <v>98</v>
      </c>
      <c r="B102" s="1">
        <f t="shared" si="4"/>
        <v>41</v>
      </c>
      <c r="C102" s="5">
        <f>'360 IRA Input'!$C$14</f>
        <v>350</v>
      </c>
      <c r="D102" s="6">
        <f>-PPMT('360 IRA Input'!$C$13/12,$B$4-B103,$B$4,$F$4)</f>
        <v>226.46214541741472</v>
      </c>
      <c r="E102" s="6">
        <f>-IPMT('360 IRA Input'!$C$13/12,$B$4-B103,$B$4,$F$4)</f>
        <v>123.53785458258699</v>
      </c>
      <c r="F102" s="8">
        <f t="shared" si="5"/>
        <v>11572.634109531813</v>
      </c>
    </row>
    <row r="103" spans="1:6" x14ac:dyDescent="0.2">
      <c r="A103" s="1">
        <f t="shared" si="3"/>
        <v>99</v>
      </c>
      <c r="B103" s="1">
        <f t="shared" si="4"/>
        <v>40</v>
      </c>
      <c r="C103" s="5">
        <f>'360 IRA Input'!$C$14</f>
        <v>350</v>
      </c>
      <c r="D103" s="6">
        <f>-PPMT('360 IRA Input'!$C$13/12,$B$4-B104,$B$4,$F$4)</f>
        <v>228.87962853528106</v>
      </c>
      <c r="E103" s="6">
        <f>-IPMT('360 IRA Input'!$C$13/12,$B$4-B104,$B$4,$F$4)</f>
        <v>121.12037146472065</v>
      </c>
      <c r="F103" s="8">
        <f t="shared" si="5"/>
        <v>11346.171964114399</v>
      </c>
    </row>
    <row r="104" spans="1:6" x14ac:dyDescent="0.2">
      <c r="A104" s="1">
        <f t="shared" si="3"/>
        <v>100</v>
      </c>
      <c r="B104" s="1">
        <f t="shared" si="4"/>
        <v>39</v>
      </c>
      <c r="C104" s="5">
        <f>'360 IRA Input'!$C$14</f>
        <v>350</v>
      </c>
      <c r="D104" s="6">
        <f>-PPMT('360 IRA Input'!$C$13/12,$B$4-B105,$B$4,$F$4)</f>
        <v>231.32291828239394</v>
      </c>
      <c r="E104" s="6">
        <f>-IPMT('360 IRA Input'!$C$13/12,$B$4-B105,$B$4,$F$4)</f>
        <v>118.67708171760776</v>
      </c>
      <c r="F104" s="8">
        <f t="shared" si="5"/>
        <v>11117.292335579117</v>
      </c>
    </row>
    <row r="105" spans="1:6" x14ac:dyDescent="0.2">
      <c r="A105" s="1">
        <f t="shared" si="3"/>
        <v>101</v>
      </c>
      <c r="B105" s="1">
        <f t="shared" si="4"/>
        <v>38</v>
      </c>
      <c r="C105" s="5">
        <f>'360 IRA Input'!$C$14</f>
        <v>350</v>
      </c>
      <c r="D105" s="6">
        <f>-PPMT('360 IRA Input'!$C$13/12,$B$4-B106,$B$4,$F$4)</f>
        <v>233.79229014448819</v>
      </c>
      <c r="E105" s="6">
        <f>-IPMT('360 IRA Input'!$C$13/12,$B$4-B106,$B$4,$F$4)</f>
        <v>116.20770985551349</v>
      </c>
      <c r="F105" s="8">
        <f t="shared" si="5"/>
        <v>10885.969417296723</v>
      </c>
    </row>
    <row r="106" spans="1:6" x14ac:dyDescent="0.2">
      <c r="A106" s="1">
        <f t="shared" si="3"/>
        <v>102</v>
      </c>
      <c r="B106" s="1">
        <f t="shared" si="4"/>
        <v>37</v>
      </c>
      <c r="C106" s="5">
        <f>'360 IRA Input'!$C$14</f>
        <v>350</v>
      </c>
      <c r="D106" s="6">
        <f>-PPMT('360 IRA Input'!$C$13/12,$B$4-B107,$B$4,$F$4)</f>
        <v>236.28802254810844</v>
      </c>
      <c r="E106" s="6">
        <f>-IPMT('360 IRA Input'!$C$13/12,$B$4-B107,$B$4,$F$4)</f>
        <v>113.71197745189323</v>
      </c>
      <c r="F106" s="8">
        <f t="shared" si="5"/>
        <v>10652.177127152234</v>
      </c>
    </row>
    <row r="107" spans="1:6" x14ac:dyDescent="0.2">
      <c r="A107" s="1">
        <f t="shared" si="3"/>
        <v>103</v>
      </c>
      <c r="B107" s="1">
        <f t="shared" si="4"/>
        <v>36</v>
      </c>
      <c r="C107" s="5">
        <f>'360 IRA Input'!$C$14</f>
        <v>350</v>
      </c>
      <c r="D107" s="6">
        <f>-PPMT('360 IRA Input'!$C$13/12,$B$4-B108,$B$4,$F$4)</f>
        <v>238.81039689200247</v>
      </c>
      <c r="E107" s="6">
        <f>-IPMT('360 IRA Input'!$C$13/12,$B$4-B108,$B$4,$F$4)</f>
        <v>111.18960310799928</v>
      </c>
      <c r="F107" s="8">
        <f t="shared" si="5"/>
        <v>10415.889104604126</v>
      </c>
    </row>
    <row r="108" spans="1:6" x14ac:dyDescent="0.2">
      <c r="A108" s="1">
        <f t="shared" si="3"/>
        <v>104</v>
      </c>
      <c r="B108" s="1">
        <f t="shared" si="4"/>
        <v>35</v>
      </c>
      <c r="C108" s="5">
        <f>'360 IRA Input'!$C$14</f>
        <v>350</v>
      </c>
      <c r="D108" s="6">
        <f>-PPMT('360 IRA Input'!$C$13/12,$B$4-B109,$B$4,$F$4)</f>
        <v>241.35969757884905</v>
      </c>
      <c r="E108" s="6">
        <f>-IPMT('360 IRA Input'!$C$13/12,$B$4-B109,$B$4,$F$4)</f>
        <v>108.64030242115263</v>
      </c>
      <c r="F108" s="8">
        <f t="shared" si="5"/>
        <v>10177.078707712124</v>
      </c>
    </row>
    <row r="109" spans="1:6" x14ac:dyDescent="0.2">
      <c r="A109" s="1">
        <f t="shared" si="3"/>
        <v>105</v>
      </c>
      <c r="B109" s="1">
        <f t="shared" si="4"/>
        <v>34</v>
      </c>
      <c r="C109" s="5">
        <f>'360 IRA Input'!$C$14</f>
        <v>350</v>
      </c>
      <c r="D109" s="6">
        <f>-PPMT('360 IRA Input'!$C$13/12,$B$4-B110,$B$4,$F$4)</f>
        <v>243.93621204732554</v>
      </c>
      <c r="E109" s="6">
        <f>-IPMT('360 IRA Input'!$C$13/12,$B$4-B110,$B$4,$F$4)</f>
        <v>106.06378795267615</v>
      </c>
      <c r="F109" s="8">
        <f t="shared" si="5"/>
        <v>9935.7190101332744</v>
      </c>
    </row>
    <row r="110" spans="1:6" x14ac:dyDescent="0.2">
      <c r="A110" s="1">
        <f t="shared" si="3"/>
        <v>106</v>
      </c>
      <c r="B110" s="1">
        <f t="shared" si="4"/>
        <v>33</v>
      </c>
      <c r="C110" s="5">
        <f>'360 IRA Input'!$C$14</f>
        <v>350</v>
      </c>
      <c r="D110" s="6">
        <f>-PPMT('360 IRA Input'!$C$13/12,$B$4-B111,$B$4,$F$4)</f>
        <v>246.5402308045166</v>
      </c>
      <c r="E110" s="6">
        <f>-IPMT('360 IRA Input'!$C$13/12,$B$4-B111,$B$4,$F$4)</f>
        <v>103.45976919548512</v>
      </c>
      <c r="F110" s="8">
        <f t="shared" si="5"/>
        <v>9691.7827980859493</v>
      </c>
    </row>
    <row r="111" spans="1:6" x14ac:dyDescent="0.2">
      <c r="A111" s="1">
        <f t="shared" si="3"/>
        <v>107</v>
      </c>
      <c r="B111" s="1">
        <f t="shared" si="4"/>
        <v>32</v>
      </c>
      <c r="C111" s="5">
        <f>'360 IRA Input'!$C$14</f>
        <v>350</v>
      </c>
      <c r="D111" s="6">
        <f>-PPMT('360 IRA Input'!$C$13/12,$B$4-B112,$B$4,$F$4)</f>
        <v>249.17204745866962</v>
      </c>
      <c r="E111" s="6">
        <f>-IPMT('360 IRA Input'!$C$13/12,$B$4-B112,$B$4,$F$4)</f>
        <v>100.82795254133205</v>
      </c>
      <c r="F111" s="8">
        <f t="shared" si="5"/>
        <v>9445.2425672814334</v>
      </c>
    </row>
    <row r="112" spans="1:6" x14ac:dyDescent="0.2">
      <c r="A112" s="2">
        <f t="shared" si="3"/>
        <v>108</v>
      </c>
      <c r="B112" s="3">
        <f t="shared" si="4"/>
        <v>31</v>
      </c>
      <c r="C112" s="5">
        <f>'360 IRA Input'!$C$14</f>
        <v>350</v>
      </c>
      <c r="D112" s="6">
        <f>-PPMT('360 IRA Input'!$C$13/12,$B$4-B113,$B$4,$F$4)</f>
        <v>251.83195875229993</v>
      </c>
      <c r="E112" s="6">
        <f>-IPMT('360 IRA Input'!$C$13/12,$B$4-B113,$B$4,$F$4)</f>
        <v>98.168041247701765</v>
      </c>
      <c r="F112" s="9">
        <f t="shared" si="5"/>
        <v>9196.0705198227643</v>
      </c>
    </row>
    <row r="113" spans="1:6" x14ac:dyDescent="0.2">
      <c r="A113" s="1">
        <f t="shared" si="3"/>
        <v>109</v>
      </c>
      <c r="B113" s="1">
        <f t="shared" si="4"/>
        <v>30</v>
      </c>
      <c r="C113" s="5">
        <f>'360 IRA Input'!$C$14</f>
        <v>350</v>
      </c>
      <c r="D113" s="6">
        <f>-PPMT('360 IRA Input'!$C$13/12,$B$4-B114,$B$4,$F$4)</f>
        <v>254.52026459564854</v>
      </c>
      <c r="E113" s="6">
        <f>-IPMT('360 IRA Input'!$C$13/12,$B$4-B114,$B$4,$F$4)</f>
        <v>95.479735404353164</v>
      </c>
      <c r="F113" s="8">
        <f t="shared" si="5"/>
        <v>8944.2385610704641</v>
      </c>
    </row>
    <row r="114" spans="1:6" x14ac:dyDescent="0.2">
      <c r="A114" s="1">
        <f t="shared" si="3"/>
        <v>110</v>
      </c>
      <c r="B114" s="1">
        <f t="shared" si="4"/>
        <v>29</v>
      </c>
      <c r="C114" s="5">
        <f>'360 IRA Input'!$C$14</f>
        <v>350</v>
      </c>
      <c r="D114" s="6">
        <f>-PPMT('360 IRA Input'!$C$13/12,$B$4-B115,$B$4,$F$4)</f>
        <v>257.23726810049806</v>
      </c>
      <c r="E114" s="6">
        <f>-IPMT('360 IRA Input'!$C$13/12,$B$4-B115,$B$4,$F$4)</f>
        <v>92.762731899503692</v>
      </c>
      <c r="F114" s="8">
        <f t="shared" si="5"/>
        <v>8689.7182964748154</v>
      </c>
    </row>
    <row r="115" spans="1:6" x14ac:dyDescent="0.2">
      <c r="A115" s="1">
        <f t="shared" si="3"/>
        <v>111</v>
      </c>
      <c r="B115" s="1">
        <f t="shared" si="4"/>
        <v>28</v>
      </c>
      <c r="C115" s="5">
        <f>'360 IRA Input'!$C$14</f>
        <v>350</v>
      </c>
      <c r="D115" s="6">
        <f>-PPMT('360 IRA Input'!$C$13/12,$B$4-B116,$B$4,$F$4)</f>
        <v>259.98327561434888</v>
      </c>
      <c r="E115" s="6">
        <f>-IPMT('360 IRA Input'!$C$13/12,$B$4-B116,$B$4,$F$4)</f>
        <v>90.016724385652793</v>
      </c>
      <c r="F115" s="8">
        <f t="shared" si="5"/>
        <v>8432.4810283743172</v>
      </c>
    </row>
    <row r="116" spans="1:6" x14ac:dyDescent="0.2">
      <c r="A116" s="1">
        <f t="shared" si="3"/>
        <v>112</v>
      </c>
      <c r="B116" s="1">
        <f t="shared" si="4"/>
        <v>27</v>
      </c>
      <c r="C116" s="5">
        <f>'360 IRA Input'!$C$14</f>
        <v>350</v>
      </c>
      <c r="D116" s="6">
        <f>-PPMT('360 IRA Input'!$C$13/12,$B$4-B117,$B$4,$F$4)</f>
        <v>262.75859675496082</v>
      </c>
      <c r="E116" s="6">
        <f>-IPMT('360 IRA Input'!$C$13/12,$B$4-B117,$B$4,$F$4)</f>
        <v>87.2414032450409</v>
      </c>
      <c r="F116" s="8">
        <f t="shared" si="5"/>
        <v>8172.4977527599685</v>
      </c>
    </row>
    <row r="117" spans="1:6" x14ac:dyDescent="0.2">
      <c r="A117" s="1">
        <f t="shared" si="3"/>
        <v>113</v>
      </c>
      <c r="B117" s="1">
        <f t="shared" si="4"/>
        <v>26</v>
      </c>
      <c r="C117" s="5">
        <f>'360 IRA Input'!$C$14</f>
        <v>350</v>
      </c>
      <c r="D117" s="6">
        <f>-PPMT('360 IRA Input'!$C$13/12,$B$4-B118,$B$4,$F$4)</f>
        <v>265.56354444526261</v>
      </c>
      <c r="E117" s="6">
        <f>-IPMT('360 IRA Input'!$C$13/12,$B$4-B118,$B$4,$F$4)</f>
        <v>84.436455554739098</v>
      </c>
      <c r="F117" s="8">
        <f t="shared" si="5"/>
        <v>7909.7391560050073</v>
      </c>
    </row>
    <row r="118" spans="1:6" x14ac:dyDescent="0.2">
      <c r="A118" s="1">
        <f t="shared" si="3"/>
        <v>114</v>
      </c>
      <c r="B118" s="1">
        <f t="shared" si="4"/>
        <v>25</v>
      </c>
      <c r="C118" s="5">
        <f>'360 IRA Input'!$C$14</f>
        <v>350</v>
      </c>
      <c r="D118" s="6">
        <f>-PPMT('360 IRA Input'!$C$13/12,$B$4-B119,$B$4,$F$4)</f>
        <v>268.39843494863499</v>
      </c>
      <c r="E118" s="6">
        <f>-IPMT('360 IRA Input'!$C$13/12,$B$4-B119,$B$4,$F$4)</f>
        <v>81.60156505136672</v>
      </c>
      <c r="F118" s="8">
        <f t="shared" si="5"/>
        <v>7644.1756115597445</v>
      </c>
    </row>
    <row r="119" spans="1:6" x14ac:dyDescent="0.2">
      <c r="A119" s="1">
        <f t="shared" si="3"/>
        <v>115</v>
      </c>
      <c r="B119" s="1">
        <f t="shared" si="4"/>
        <v>24</v>
      </c>
      <c r="C119" s="5">
        <f>'360 IRA Input'!$C$14</f>
        <v>350</v>
      </c>
      <c r="D119" s="6">
        <f>-PPMT('360 IRA Input'!$C$13/12,$B$4-B120,$B$4,$F$4)</f>
        <v>271.26358790456987</v>
      </c>
      <c r="E119" s="6">
        <f>-IPMT('360 IRA Input'!$C$13/12,$B$4-B120,$B$4,$F$4)</f>
        <v>78.736412095431788</v>
      </c>
      <c r="F119" s="8">
        <f t="shared" si="5"/>
        <v>7375.7771766111091</v>
      </c>
    </row>
    <row r="120" spans="1:6" x14ac:dyDescent="0.2">
      <c r="A120" s="1">
        <f t="shared" si="3"/>
        <v>116</v>
      </c>
      <c r="B120" s="1">
        <f t="shared" si="4"/>
        <v>23</v>
      </c>
      <c r="C120" s="5">
        <f>'360 IRA Input'!$C$14</f>
        <v>350</v>
      </c>
      <c r="D120" s="6">
        <f>-PPMT('360 IRA Input'!$C$13/12,$B$4-B121,$B$4,$F$4)</f>
        <v>274.15932636471041</v>
      </c>
      <c r="E120" s="6">
        <f>-IPMT('360 IRA Input'!$C$13/12,$B$4-B121,$B$4,$F$4)</f>
        <v>75.840673635291253</v>
      </c>
      <c r="F120" s="8">
        <f t="shared" si="5"/>
        <v>7104.5135887065389</v>
      </c>
    </row>
    <row r="121" spans="1:6" x14ac:dyDescent="0.2">
      <c r="A121" s="1">
        <f t="shared" si="3"/>
        <v>117</v>
      </c>
      <c r="B121" s="1">
        <f t="shared" si="4"/>
        <v>22</v>
      </c>
      <c r="C121" s="5">
        <f>'360 IRA Input'!$C$14</f>
        <v>350</v>
      </c>
      <c r="D121" s="6">
        <f>-PPMT('360 IRA Input'!$C$13/12,$B$4-B122,$B$4,$F$4)</f>
        <v>277.08597682927558</v>
      </c>
      <c r="E121" s="6">
        <f>-IPMT('360 IRA Input'!$C$13/12,$B$4-B122,$B$4,$F$4)</f>
        <v>72.914023170726111</v>
      </c>
      <c r="F121" s="8">
        <f t="shared" si="5"/>
        <v>6830.3542623418289</v>
      </c>
    </row>
    <row r="122" spans="1:6" x14ac:dyDescent="0.2">
      <c r="A122" s="1">
        <f t="shared" si="3"/>
        <v>118</v>
      </c>
      <c r="B122" s="1">
        <f t="shared" si="4"/>
        <v>21</v>
      </c>
      <c r="C122" s="5">
        <f>'360 IRA Input'!$C$14</f>
        <v>350</v>
      </c>
      <c r="D122" s="6">
        <f>-PPMT('360 IRA Input'!$C$13/12,$B$4-B123,$B$4,$F$4)</f>
        <v>280.04386928387373</v>
      </c>
      <c r="E122" s="6">
        <f>-IPMT('360 IRA Input'!$C$13/12,$B$4-B123,$B$4,$F$4)</f>
        <v>69.956130716127987</v>
      </c>
      <c r="F122" s="8">
        <f t="shared" si="5"/>
        <v>6553.2682855125531</v>
      </c>
    </row>
    <row r="123" spans="1:6" x14ac:dyDescent="0.2">
      <c r="A123" s="1">
        <f t="shared" si="3"/>
        <v>119</v>
      </c>
      <c r="B123" s="1">
        <f t="shared" si="4"/>
        <v>20</v>
      </c>
      <c r="C123" s="5">
        <f>'360 IRA Input'!$C$14</f>
        <v>350</v>
      </c>
      <c r="D123" s="6">
        <f>-PPMT('360 IRA Input'!$C$13/12,$B$4-B124,$B$4,$F$4)</f>
        <v>283.0333372367092</v>
      </c>
      <c r="E123" s="6">
        <f>-IPMT('360 IRA Input'!$C$13/12,$B$4-B124,$B$4,$F$4)</f>
        <v>66.96666276329249</v>
      </c>
      <c r="F123" s="8">
        <f t="shared" si="5"/>
        <v>6273.2244162286797</v>
      </c>
    </row>
    <row r="124" spans="1:6" x14ac:dyDescent="0.2">
      <c r="A124" s="2">
        <f t="shared" si="3"/>
        <v>120</v>
      </c>
      <c r="B124" s="3">
        <f t="shared" si="4"/>
        <v>19</v>
      </c>
      <c r="C124" s="5">
        <f>'360 IRA Input'!$C$14</f>
        <v>350</v>
      </c>
      <c r="D124" s="6">
        <f>-PPMT('360 IRA Input'!$C$13/12,$B$4-B125,$B$4,$F$4)</f>
        <v>286.05471775618605</v>
      </c>
      <c r="E124" s="6">
        <f>-IPMT('360 IRA Input'!$C$13/12,$B$4-B125,$B$4,$F$4)</f>
        <v>63.945282243815633</v>
      </c>
      <c r="F124" s="8">
        <f t="shared" si="5"/>
        <v>5990.1910789919702</v>
      </c>
    </row>
    <row r="125" spans="1:6" x14ac:dyDescent="0.2">
      <c r="A125" s="1">
        <f t="shared" si="3"/>
        <v>121</v>
      </c>
      <c r="B125" s="1">
        <f t="shared" si="4"/>
        <v>18</v>
      </c>
      <c r="C125" s="5">
        <f>'360 IRA Input'!$C$14</f>
        <v>350</v>
      </c>
      <c r="D125" s="6">
        <f>-PPMT('360 IRA Input'!$C$13/12,$B$4-B126,$B$4,$F$4)</f>
        <v>289.10835150891313</v>
      </c>
      <c r="E125" s="6">
        <f>-IPMT('360 IRA Input'!$C$13/12,$B$4-B126,$B$4,$F$4)</f>
        <v>60.891648491088588</v>
      </c>
      <c r="F125" s="8">
        <f t="shared" si="5"/>
        <v>5704.1363612357845</v>
      </c>
    </row>
    <row r="126" spans="1:6" x14ac:dyDescent="0.2">
      <c r="A126" s="1">
        <f t="shared" si="3"/>
        <v>122</v>
      </c>
      <c r="B126" s="1">
        <f t="shared" si="4"/>
        <v>17</v>
      </c>
      <c r="C126" s="5">
        <f>'360 IRA Input'!$C$14</f>
        <v>350</v>
      </c>
      <c r="D126" s="6">
        <f>-PPMT('360 IRA Input'!$C$13/12,$B$4-B127,$B$4,$F$4)</f>
        <v>292.19458279811477</v>
      </c>
      <c r="E126" s="6">
        <f>-IPMT('360 IRA Input'!$C$13/12,$B$4-B127,$B$4,$F$4)</f>
        <v>57.805417201886925</v>
      </c>
      <c r="F126" s="8">
        <f t="shared" si="5"/>
        <v>5415.0280097268715</v>
      </c>
    </row>
    <row r="127" spans="1:6" x14ac:dyDescent="0.2">
      <c r="A127" s="1">
        <f t="shared" si="3"/>
        <v>123</v>
      </c>
      <c r="B127" s="1">
        <f t="shared" si="4"/>
        <v>16</v>
      </c>
      <c r="C127" s="5">
        <f>'360 IRA Input'!$C$14</f>
        <v>350</v>
      </c>
      <c r="D127" s="6">
        <f>-PPMT('360 IRA Input'!$C$13/12,$B$4-B128,$B$4,$F$4)</f>
        <v>295.31375960245197</v>
      </c>
      <c r="E127" s="6">
        <f>-IPMT('360 IRA Input'!$C$13/12,$B$4-B128,$B$4,$F$4)</f>
        <v>54.686240397549724</v>
      </c>
      <c r="F127" s="8">
        <f t="shared" si="5"/>
        <v>5122.833426928757</v>
      </c>
    </row>
    <row r="128" spans="1:6" x14ac:dyDescent="0.2">
      <c r="A128" s="1">
        <f t="shared" si="3"/>
        <v>124</v>
      </c>
      <c r="B128" s="1">
        <f t="shared" si="4"/>
        <v>15</v>
      </c>
      <c r="C128" s="5">
        <f>'360 IRA Input'!$C$14</f>
        <v>350</v>
      </c>
      <c r="D128" s="6">
        <f>-PPMT('360 IRA Input'!$C$13/12,$B$4-B129,$B$4,$F$4)</f>
        <v>298.46623361525747</v>
      </c>
      <c r="E128" s="6">
        <f>-IPMT('360 IRA Input'!$C$13/12,$B$4-B129,$B$4,$F$4)</f>
        <v>51.533766384744283</v>
      </c>
      <c r="F128" s="8">
        <f t="shared" si="5"/>
        <v>4827.5196673263054</v>
      </c>
    </row>
    <row r="129" spans="1:6" x14ac:dyDescent="0.2">
      <c r="A129" s="1">
        <f t="shared" si="3"/>
        <v>125</v>
      </c>
      <c r="B129" s="1">
        <f t="shared" si="4"/>
        <v>14</v>
      </c>
      <c r="C129" s="5">
        <f>'360 IRA Input'!$C$14</f>
        <v>350</v>
      </c>
      <c r="D129" s="6">
        <f>-PPMT('360 IRA Input'!$C$13/12,$B$4-B130,$B$4,$F$4)</f>
        <v>301.65236028418963</v>
      </c>
      <c r="E129" s="6">
        <f>-IPMT('360 IRA Input'!$C$13/12,$B$4-B130,$B$4,$F$4)</f>
        <v>48.347639715812051</v>
      </c>
      <c r="F129" s="8">
        <f t="shared" si="5"/>
        <v>4529.0534337110475</v>
      </c>
    </row>
    <row r="130" spans="1:6" x14ac:dyDescent="0.2">
      <c r="A130" s="1">
        <f t="shared" si="3"/>
        <v>126</v>
      </c>
      <c r="B130" s="1">
        <f t="shared" si="4"/>
        <v>13</v>
      </c>
      <c r="C130" s="5">
        <f>'360 IRA Input'!$C$14</f>
        <v>350</v>
      </c>
      <c r="D130" s="6">
        <f>-PPMT('360 IRA Input'!$C$13/12,$B$4-B131,$B$4,$F$4)</f>
        <v>304.87249885131052</v>
      </c>
      <c r="E130" s="6">
        <f>-IPMT('360 IRA Input'!$C$13/12,$B$4-B131,$B$4,$F$4)</f>
        <v>45.127501148691138</v>
      </c>
      <c r="F130" s="8">
        <f t="shared" si="5"/>
        <v>4227.4010734268577</v>
      </c>
    </row>
    <row r="131" spans="1:6" x14ac:dyDescent="0.2">
      <c r="A131" s="1">
        <f t="shared" si="3"/>
        <v>127</v>
      </c>
      <c r="B131" s="1">
        <f t="shared" si="4"/>
        <v>12</v>
      </c>
      <c r="C131" s="5">
        <f>'360 IRA Input'!$C$14</f>
        <v>350</v>
      </c>
      <c r="D131" s="6">
        <f>-PPMT('360 IRA Input'!$C$13/12,$B$4-B132,$B$4,$F$4)</f>
        <v>308.12701239359058</v>
      </c>
      <c r="E131" s="6">
        <f>-IPMT('360 IRA Input'!$C$13/12,$B$4-B132,$B$4,$F$4)</f>
        <v>41.872987606411108</v>
      </c>
      <c r="F131" s="8">
        <f t="shared" si="5"/>
        <v>3922.5285745755473</v>
      </c>
    </row>
    <row r="132" spans="1:6" x14ac:dyDescent="0.2">
      <c r="A132" s="1">
        <f t="shared" si="3"/>
        <v>128</v>
      </c>
      <c r="B132" s="1">
        <f t="shared" si="4"/>
        <v>11</v>
      </c>
      <c r="C132" s="5">
        <f>'360 IRA Input'!$C$14</f>
        <v>350</v>
      </c>
      <c r="D132" s="6">
        <f>-PPMT('360 IRA Input'!$C$13/12,$B$4-B133,$B$4,$F$4)</f>
        <v>311.41626786384637</v>
      </c>
      <c r="E132" s="6">
        <f>-IPMT('360 IRA Input'!$C$13/12,$B$4-B133,$B$4,$F$4)</f>
        <v>38.583732136155312</v>
      </c>
      <c r="F132" s="8">
        <f t="shared" si="5"/>
        <v>3614.4015621819567</v>
      </c>
    </row>
    <row r="133" spans="1:6" x14ac:dyDescent="0.2">
      <c r="A133" s="1">
        <f t="shared" ref="A133:A196" si="6">$B$4-B133</f>
        <v>129</v>
      </c>
      <c r="B133" s="1">
        <f t="shared" ref="B133:B196" si="7">B132-1</f>
        <v>10</v>
      </c>
      <c r="C133" s="5">
        <f>'360 IRA Input'!$C$14</f>
        <v>350</v>
      </c>
      <c r="D133" s="6">
        <f>-PPMT('360 IRA Input'!$C$13/12,$B$4-B134,$B$4,$F$4)</f>
        <v>314.74063613211547</v>
      </c>
      <c r="E133" s="6">
        <f>-IPMT('360 IRA Input'!$C$13/12,$B$4-B134,$B$4,$F$4)</f>
        <v>35.259363867886236</v>
      </c>
      <c r="F133" s="8">
        <f t="shared" ref="F133:F196" si="8">F132-D132</f>
        <v>3302.9852943181104</v>
      </c>
    </row>
    <row r="134" spans="1:6" x14ac:dyDescent="0.2">
      <c r="A134" s="1">
        <f t="shared" si="6"/>
        <v>130</v>
      </c>
      <c r="B134" s="1">
        <f t="shared" si="7"/>
        <v>9</v>
      </c>
      <c r="C134" s="5">
        <f>'360 IRA Input'!$C$14</f>
        <v>350</v>
      </c>
      <c r="D134" s="6">
        <f>-PPMT('360 IRA Input'!$C$13/12,$B$4-B135,$B$4,$F$4)</f>
        <v>318.10049202747251</v>
      </c>
      <c r="E134" s="6">
        <f>-IPMT('360 IRA Input'!$C$13/12,$B$4-B135,$B$4,$F$4)</f>
        <v>31.899507972529225</v>
      </c>
      <c r="F134" s="8">
        <f t="shared" si="8"/>
        <v>2988.2446581859949</v>
      </c>
    </row>
    <row r="135" spans="1:6" x14ac:dyDescent="0.2">
      <c r="A135" s="1">
        <f t="shared" si="6"/>
        <v>131</v>
      </c>
      <c r="B135" s="1">
        <f t="shared" si="7"/>
        <v>8</v>
      </c>
      <c r="C135" s="5">
        <f>'360 IRA Input'!$C$14</f>
        <v>350</v>
      </c>
      <c r="D135" s="6">
        <f>-PPMT('360 IRA Input'!$C$13/12,$B$4-B136,$B$4,$F$4)</f>
        <v>321.49621438029203</v>
      </c>
      <c r="E135" s="6">
        <f>-IPMT('360 IRA Input'!$C$13/12,$B$4-B136,$B$4,$F$4)</f>
        <v>28.50378561970966</v>
      </c>
      <c r="F135" s="8">
        <f t="shared" si="8"/>
        <v>2670.1441661585222</v>
      </c>
    </row>
    <row r="136" spans="1:6" x14ac:dyDescent="0.2">
      <c r="A136" s="2">
        <f t="shared" si="6"/>
        <v>132</v>
      </c>
      <c r="B136" s="3">
        <f t="shared" si="7"/>
        <v>7</v>
      </c>
      <c r="C136" s="5">
        <f>'360 IRA Input'!$C$14</f>
        <v>350</v>
      </c>
      <c r="D136" s="6">
        <f>-PPMT('360 IRA Input'!$C$13/12,$B$4-B137,$B$4,$F$4)</f>
        <v>324.92818606496252</v>
      </c>
      <c r="E136" s="6">
        <f>-IPMT('360 IRA Input'!$C$13/12,$B$4-B137,$B$4,$F$4)</f>
        <v>25.071813935039206</v>
      </c>
      <c r="F136" s="8">
        <f t="shared" si="8"/>
        <v>2348.64795177823</v>
      </c>
    </row>
    <row r="137" spans="1:6" x14ac:dyDescent="0.2">
      <c r="A137" s="1">
        <f t="shared" si="6"/>
        <v>133</v>
      </c>
      <c r="B137" s="1">
        <f t="shared" si="7"/>
        <v>6</v>
      </c>
      <c r="C137" s="5">
        <f>'360 IRA Input'!$C$14</f>
        <v>350</v>
      </c>
      <c r="D137" s="6">
        <f>-PPMT('360 IRA Input'!$C$13/12,$B$4-B138,$B$4,$F$4)</f>
        <v>328.39679404305582</v>
      </c>
      <c r="E137" s="6">
        <f>-IPMT('360 IRA Input'!$C$13/12,$B$4-B138,$B$4,$F$4)</f>
        <v>21.603205956945875</v>
      </c>
      <c r="F137" s="8">
        <f t="shared" si="8"/>
        <v>2023.7197657132674</v>
      </c>
    </row>
    <row r="138" spans="1:6" x14ac:dyDescent="0.2">
      <c r="A138" s="1">
        <f t="shared" si="6"/>
        <v>134</v>
      </c>
      <c r="B138" s="1">
        <f t="shared" si="7"/>
        <v>5</v>
      </c>
      <c r="C138" s="5">
        <f>'360 IRA Input'!$C$14</f>
        <v>350</v>
      </c>
      <c r="D138" s="6">
        <f>-PPMT('360 IRA Input'!$C$13/12,$B$4-B139,$B$4,$F$4)</f>
        <v>331.90242940695833</v>
      </c>
      <c r="E138" s="6">
        <f>-IPMT('360 IRA Input'!$C$13/12,$B$4-B139,$B$4,$F$4)</f>
        <v>18.09757059304339</v>
      </c>
      <c r="F138" s="8">
        <f t="shared" si="8"/>
        <v>1695.3229716702117</v>
      </c>
    </row>
    <row r="139" spans="1:6" x14ac:dyDescent="0.2">
      <c r="A139" s="1">
        <f t="shared" si="6"/>
        <v>135</v>
      </c>
      <c r="B139" s="1">
        <f t="shared" si="7"/>
        <v>4</v>
      </c>
      <c r="C139" s="5">
        <f>'360 IRA Input'!$C$14</f>
        <v>350</v>
      </c>
      <c r="D139" s="6">
        <f>-PPMT('360 IRA Input'!$C$13/12,$B$4-B140,$B$4,$F$4)</f>
        <v>335.44548742396694</v>
      </c>
      <c r="E139" s="6">
        <f>-IPMT('360 IRA Input'!$C$13/12,$B$4-B140,$B$4,$F$4)</f>
        <v>14.554512576034764</v>
      </c>
      <c r="F139" s="8">
        <f t="shared" si="8"/>
        <v>1363.4205422632533</v>
      </c>
    </row>
    <row r="140" spans="1:6" x14ac:dyDescent="0.2">
      <c r="A140" s="1">
        <f t="shared" si="6"/>
        <v>136</v>
      </c>
      <c r="B140" s="1">
        <f t="shared" si="7"/>
        <v>3</v>
      </c>
      <c r="C140" s="5">
        <f>'360 IRA Input'!$C$14</f>
        <v>350</v>
      </c>
      <c r="D140" s="6">
        <f>-PPMT('360 IRA Input'!$C$13/12,$B$4-B141,$B$4,$F$4)</f>
        <v>339.02636758085663</v>
      </c>
      <c r="E140" s="6">
        <f>-IPMT('360 IRA Input'!$C$13/12,$B$4-B141,$B$4,$F$4)</f>
        <v>10.973632419145094</v>
      </c>
      <c r="F140" s="8">
        <f t="shared" si="8"/>
        <v>1027.9750548392863</v>
      </c>
    </row>
    <row r="141" spans="1:6" x14ac:dyDescent="0.2">
      <c r="A141" s="1">
        <f t="shared" si="6"/>
        <v>137</v>
      </c>
      <c r="B141" s="1">
        <f t="shared" si="7"/>
        <v>2</v>
      </c>
      <c r="C141" s="5">
        <f>'360 IRA Input'!$C$14</f>
        <v>350</v>
      </c>
      <c r="D141" s="6">
        <f>-PPMT('360 IRA Input'!$C$13/12,$B$4-B142,$B$4,$F$4)</f>
        <v>342.64547362892301</v>
      </c>
      <c r="E141" s="6">
        <f>-IPMT('360 IRA Input'!$C$13/12,$B$4-B142,$B$4,$F$4)</f>
        <v>7.3545263710786548</v>
      </c>
      <c r="F141" s="8">
        <f t="shared" si="8"/>
        <v>688.94868725842957</v>
      </c>
    </row>
    <row r="142" spans="1:6" x14ac:dyDescent="0.2">
      <c r="A142" s="1">
        <f t="shared" si="6"/>
        <v>138</v>
      </c>
      <c r="B142" s="1">
        <f t="shared" si="7"/>
        <v>1</v>
      </c>
      <c r="C142" s="5">
        <f>'360 IRA Input'!$C$14</f>
        <v>350</v>
      </c>
      <c r="D142" s="6">
        <f>-PPMT('360 IRA Input'!$C$13/12,$B$4-B143,$B$4,$F$4)</f>
        <v>346.3032136295065</v>
      </c>
      <c r="E142" s="6">
        <f>-IPMT('360 IRA Input'!$C$13/12,$B$4-B143,$B$4,$F$4)</f>
        <v>3.6967863704951545</v>
      </c>
      <c r="F142" s="8">
        <f t="shared" si="8"/>
        <v>346.30321362950656</v>
      </c>
    </row>
    <row r="143" spans="1:6" x14ac:dyDescent="0.2">
      <c r="A143" s="1">
        <f t="shared" si="6"/>
        <v>139</v>
      </c>
      <c r="B143" s="1">
        <f t="shared" si="7"/>
        <v>0</v>
      </c>
      <c r="C143" s="5">
        <f>'360 IRA Input'!$C$14</f>
        <v>350</v>
      </c>
      <c r="D143" s="6" t="e">
        <f>-PPMT('360 IRA Input'!$C$13/12,$B$4-B144,$B$4,$F$4)</f>
        <v>#NUM!</v>
      </c>
      <c r="E143" s="6" t="e">
        <f>-IPMT('360 IRA Input'!$C$13/12,$B$4-B144,$B$4,$F$4)</f>
        <v>#NUM!</v>
      </c>
      <c r="F143" s="8">
        <f t="shared" si="8"/>
        <v>0</v>
      </c>
    </row>
    <row r="144" spans="1:6" x14ac:dyDescent="0.2">
      <c r="A144" s="1">
        <f t="shared" si="6"/>
        <v>140</v>
      </c>
      <c r="B144" s="1">
        <f t="shared" si="7"/>
        <v>-1</v>
      </c>
      <c r="C144" s="5">
        <f>'360 IRA Input'!$C$14</f>
        <v>350</v>
      </c>
      <c r="D144" s="6" t="e">
        <f>-PPMT('360 IRA Input'!$C$13/12,$B$4-B145,$B$4,$F$4)</f>
        <v>#NUM!</v>
      </c>
      <c r="E144" s="6" t="e">
        <f>-IPMT('360 IRA Input'!$C$13/12,$B$4-B145,$B$4,$F$4)</f>
        <v>#NUM!</v>
      </c>
      <c r="F144" s="8" t="e">
        <f t="shared" si="8"/>
        <v>#NUM!</v>
      </c>
    </row>
    <row r="145" spans="1:6" x14ac:dyDescent="0.2">
      <c r="A145" s="1">
        <f t="shared" si="6"/>
        <v>141</v>
      </c>
      <c r="B145" s="1">
        <f t="shared" si="7"/>
        <v>-2</v>
      </c>
      <c r="C145" s="5">
        <f>'360 IRA Input'!$C$14</f>
        <v>350</v>
      </c>
      <c r="D145" s="6" t="e">
        <f>-PPMT('360 IRA Input'!$C$13/12,$B$4-B146,$B$4,$F$4)</f>
        <v>#NUM!</v>
      </c>
      <c r="E145" s="6" t="e">
        <f>-IPMT('360 IRA Input'!$C$13/12,$B$4-B146,$B$4,$F$4)</f>
        <v>#NUM!</v>
      </c>
      <c r="F145" s="8" t="e">
        <f t="shared" si="8"/>
        <v>#NUM!</v>
      </c>
    </row>
    <row r="146" spans="1:6" x14ac:dyDescent="0.2">
      <c r="A146" s="1">
        <f t="shared" si="6"/>
        <v>142</v>
      </c>
      <c r="B146" s="1">
        <f t="shared" si="7"/>
        <v>-3</v>
      </c>
      <c r="C146" s="5">
        <f>'360 IRA Input'!$C$14</f>
        <v>350</v>
      </c>
      <c r="D146" s="6" t="e">
        <f>-PPMT('360 IRA Input'!$C$13/12,$B$4-B147,$B$4,$F$4)</f>
        <v>#NUM!</v>
      </c>
      <c r="E146" s="6" t="e">
        <f>-IPMT('360 IRA Input'!$C$13/12,$B$4-B147,$B$4,$F$4)</f>
        <v>#NUM!</v>
      </c>
      <c r="F146" s="8" t="e">
        <f t="shared" si="8"/>
        <v>#NUM!</v>
      </c>
    </row>
    <row r="147" spans="1:6" x14ac:dyDescent="0.2">
      <c r="A147" s="1">
        <f t="shared" si="6"/>
        <v>143</v>
      </c>
      <c r="B147" s="1">
        <f t="shared" si="7"/>
        <v>-4</v>
      </c>
      <c r="C147" s="5">
        <f>'360 IRA Input'!$C$14</f>
        <v>350</v>
      </c>
      <c r="D147" s="6" t="e">
        <f>-PPMT('360 IRA Input'!$C$13/12,$B$4-B148,$B$4,$F$4)</f>
        <v>#NUM!</v>
      </c>
      <c r="E147" s="6" t="e">
        <f>-IPMT('360 IRA Input'!$C$13/12,$B$4-B148,$B$4,$F$4)</f>
        <v>#NUM!</v>
      </c>
      <c r="F147" s="8" t="e">
        <f t="shared" si="8"/>
        <v>#NUM!</v>
      </c>
    </row>
    <row r="148" spans="1:6" x14ac:dyDescent="0.2">
      <c r="A148" s="2">
        <f t="shared" si="6"/>
        <v>144</v>
      </c>
      <c r="B148" s="3">
        <f t="shared" si="7"/>
        <v>-5</v>
      </c>
      <c r="C148" s="5">
        <f>'360 IRA Input'!$C$14</f>
        <v>350</v>
      </c>
      <c r="D148" s="6" t="e">
        <f>-PPMT('360 IRA Input'!$C$13/12,$B$4-B149,$B$4,$F$4)</f>
        <v>#NUM!</v>
      </c>
      <c r="E148" s="6" t="e">
        <f>-IPMT('360 IRA Input'!$C$13/12,$B$4-B149,$B$4,$F$4)</f>
        <v>#NUM!</v>
      </c>
      <c r="F148" s="8" t="e">
        <f t="shared" si="8"/>
        <v>#NUM!</v>
      </c>
    </row>
    <row r="149" spans="1:6" x14ac:dyDescent="0.2">
      <c r="A149" s="1">
        <f t="shared" si="6"/>
        <v>145</v>
      </c>
      <c r="B149" s="1">
        <f t="shared" si="7"/>
        <v>-6</v>
      </c>
      <c r="C149" s="5">
        <f>'360 IRA Input'!$C$14</f>
        <v>350</v>
      </c>
      <c r="D149" s="6" t="e">
        <f>-PPMT('360 IRA Input'!$C$13/12,$B$4-B150,$B$4,$F$4)</f>
        <v>#NUM!</v>
      </c>
      <c r="E149" s="6" t="e">
        <f>-IPMT('360 IRA Input'!$C$13/12,$B$4-B150,$B$4,$F$4)</f>
        <v>#NUM!</v>
      </c>
      <c r="F149" s="8" t="e">
        <f t="shared" si="8"/>
        <v>#NUM!</v>
      </c>
    </row>
    <row r="150" spans="1:6" x14ac:dyDescent="0.2">
      <c r="A150" s="1">
        <f t="shared" si="6"/>
        <v>146</v>
      </c>
      <c r="B150" s="1">
        <f t="shared" si="7"/>
        <v>-7</v>
      </c>
      <c r="C150" s="5">
        <f>'360 IRA Input'!$C$14</f>
        <v>350</v>
      </c>
      <c r="D150" s="6" t="e">
        <f>-PPMT('360 IRA Input'!$C$13/12,$B$4-B151,$B$4,$F$4)</f>
        <v>#NUM!</v>
      </c>
      <c r="E150" s="6" t="e">
        <f>-IPMT('360 IRA Input'!$C$13/12,$B$4-B151,$B$4,$F$4)</f>
        <v>#NUM!</v>
      </c>
      <c r="F150" s="8" t="e">
        <f t="shared" si="8"/>
        <v>#NUM!</v>
      </c>
    </row>
    <row r="151" spans="1:6" x14ac:dyDescent="0.2">
      <c r="A151" s="1">
        <f t="shared" si="6"/>
        <v>147</v>
      </c>
      <c r="B151" s="1">
        <f t="shared" si="7"/>
        <v>-8</v>
      </c>
      <c r="C151" s="5">
        <f>'360 IRA Input'!$C$14</f>
        <v>350</v>
      </c>
      <c r="D151" s="6" t="e">
        <f>-PPMT('360 IRA Input'!$C$13/12,$B$4-B152,$B$4,$F$4)</f>
        <v>#NUM!</v>
      </c>
      <c r="E151" s="6" t="e">
        <f>-IPMT('360 IRA Input'!$C$13/12,$B$4-B152,$B$4,$F$4)</f>
        <v>#NUM!</v>
      </c>
      <c r="F151" s="8" t="e">
        <f t="shared" si="8"/>
        <v>#NUM!</v>
      </c>
    </row>
    <row r="152" spans="1:6" x14ac:dyDescent="0.2">
      <c r="A152" s="1">
        <f t="shared" si="6"/>
        <v>148</v>
      </c>
      <c r="B152" s="1">
        <f t="shared" si="7"/>
        <v>-9</v>
      </c>
      <c r="C152" s="5">
        <f>'360 IRA Input'!$C$14</f>
        <v>350</v>
      </c>
      <c r="D152" s="6" t="e">
        <f>-PPMT('360 IRA Input'!$C$13/12,$B$4-B153,$B$4,$F$4)</f>
        <v>#NUM!</v>
      </c>
      <c r="E152" s="6" t="e">
        <f>-IPMT('360 IRA Input'!$C$13/12,$B$4-B153,$B$4,$F$4)</f>
        <v>#NUM!</v>
      </c>
      <c r="F152" s="8" t="e">
        <f t="shared" si="8"/>
        <v>#NUM!</v>
      </c>
    </row>
    <row r="153" spans="1:6" x14ac:dyDescent="0.2">
      <c r="A153" s="1">
        <f t="shared" si="6"/>
        <v>149</v>
      </c>
      <c r="B153" s="1">
        <f t="shared" si="7"/>
        <v>-10</v>
      </c>
      <c r="C153" s="5">
        <f>'360 IRA Input'!$C$14</f>
        <v>350</v>
      </c>
      <c r="D153" s="6" t="e">
        <f>-PPMT('360 IRA Input'!$C$13/12,$B$4-B154,$B$4,$F$4)</f>
        <v>#NUM!</v>
      </c>
      <c r="E153" s="6" t="e">
        <f>-IPMT('360 IRA Input'!$C$13/12,$B$4-B154,$B$4,$F$4)</f>
        <v>#NUM!</v>
      </c>
      <c r="F153" s="8" t="e">
        <f t="shared" si="8"/>
        <v>#NUM!</v>
      </c>
    </row>
    <row r="154" spans="1:6" x14ac:dyDescent="0.2">
      <c r="A154" s="1">
        <f t="shared" si="6"/>
        <v>150</v>
      </c>
      <c r="B154" s="1">
        <f t="shared" si="7"/>
        <v>-11</v>
      </c>
      <c r="C154" s="5">
        <f>'360 IRA Input'!$C$14</f>
        <v>350</v>
      </c>
      <c r="D154" s="6" t="e">
        <f>-PPMT('360 IRA Input'!$C$13/12,$B$4-B155,$B$4,$F$4)</f>
        <v>#NUM!</v>
      </c>
      <c r="E154" s="6" t="e">
        <f>-IPMT('360 IRA Input'!$C$13/12,$B$4-B155,$B$4,$F$4)</f>
        <v>#NUM!</v>
      </c>
      <c r="F154" s="8" t="e">
        <f t="shared" si="8"/>
        <v>#NUM!</v>
      </c>
    </row>
    <row r="155" spans="1:6" x14ac:dyDescent="0.2">
      <c r="A155" s="1">
        <f t="shared" si="6"/>
        <v>151</v>
      </c>
      <c r="B155" s="1">
        <f t="shared" si="7"/>
        <v>-12</v>
      </c>
      <c r="C155" s="5">
        <f>'360 IRA Input'!$C$14</f>
        <v>350</v>
      </c>
      <c r="D155" s="6" t="e">
        <f>-PPMT('360 IRA Input'!$C$13/12,$B$4-B156,$B$4,$F$4)</f>
        <v>#NUM!</v>
      </c>
      <c r="E155" s="6" t="e">
        <f>-IPMT('360 IRA Input'!$C$13/12,$B$4-B156,$B$4,$F$4)</f>
        <v>#NUM!</v>
      </c>
      <c r="F155" s="8" t="e">
        <f t="shared" si="8"/>
        <v>#NUM!</v>
      </c>
    </row>
    <row r="156" spans="1:6" x14ac:dyDescent="0.2">
      <c r="A156" s="1">
        <f t="shared" si="6"/>
        <v>152</v>
      </c>
      <c r="B156" s="1">
        <f t="shared" si="7"/>
        <v>-13</v>
      </c>
      <c r="C156" s="5">
        <f>'360 IRA Input'!$C$14</f>
        <v>350</v>
      </c>
      <c r="D156" s="6" t="e">
        <f>-PPMT('360 IRA Input'!$C$13/12,$B$4-B157,$B$4,$F$4)</f>
        <v>#NUM!</v>
      </c>
      <c r="E156" s="6" t="e">
        <f>-IPMT('360 IRA Input'!$C$13/12,$B$4-B157,$B$4,$F$4)</f>
        <v>#NUM!</v>
      </c>
      <c r="F156" s="8" t="e">
        <f t="shared" si="8"/>
        <v>#NUM!</v>
      </c>
    </row>
    <row r="157" spans="1:6" x14ac:dyDescent="0.2">
      <c r="A157" s="1">
        <f t="shared" si="6"/>
        <v>153</v>
      </c>
      <c r="B157" s="1">
        <f t="shared" si="7"/>
        <v>-14</v>
      </c>
      <c r="C157" s="5">
        <f>'360 IRA Input'!$C$14</f>
        <v>350</v>
      </c>
      <c r="D157" s="6" t="e">
        <f>-PPMT('360 IRA Input'!$C$13/12,$B$4-B158,$B$4,$F$4)</f>
        <v>#NUM!</v>
      </c>
      <c r="E157" s="6" t="e">
        <f>-IPMT('360 IRA Input'!$C$13/12,$B$4-B158,$B$4,$F$4)</f>
        <v>#NUM!</v>
      </c>
      <c r="F157" s="8" t="e">
        <f t="shared" si="8"/>
        <v>#NUM!</v>
      </c>
    </row>
    <row r="158" spans="1:6" x14ac:dyDescent="0.2">
      <c r="A158" s="1">
        <f t="shared" si="6"/>
        <v>154</v>
      </c>
      <c r="B158" s="1">
        <f t="shared" si="7"/>
        <v>-15</v>
      </c>
      <c r="C158" s="5">
        <f>'360 IRA Input'!$C$14</f>
        <v>350</v>
      </c>
      <c r="D158" s="6" t="e">
        <f>-PPMT('360 IRA Input'!$C$13/12,$B$4-B159,$B$4,$F$4)</f>
        <v>#NUM!</v>
      </c>
      <c r="E158" s="6" t="e">
        <f>-IPMT('360 IRA Input'!$C$13/12,$B$4-B159,$B$4,$F$4)</f>
        <v>#NUM!</v>
      </c>
      <c r="F158" s="8" t="e">
        <f t="shared" si="8"/>
        <v>#NUM!</v>
      </c>
    </row>
    <row r="159" spans="1:6" x14ac:dyDescent="0.2">
      <c r="A159" s="1">
        <f t="shared" si="6"/>
        <v>155</v>
      </c>
      <c r="B159" s="1">
        <f t="shared" si="7"/>
        <v>-16</v>
      </c>
      <c r="C159" s="5">
        <f>'360 IRA Input'!$C$14</f>
        <v>350</v>
      </c>
      <c r="D159" s="6" t="e">
        <f>-PPMT('360 IRA Input'!$C$13/12,$B$4-B160,$B$4,$F$4)</f>
        <v>#NUM!</v>
      </c>
      <c r="E159" s="6" t="e">
        <f>-IPMT('360 IRA Input'!$C$13/12,$B$4-B160,$B$4,$F$4)</f>
        <v>#NUM!</v>
      </c>
      <c r="F159" s="8" t="e">
        <f t="shared" si="8"/>
        <v>#NUM!</v>
      </c>
    </row>
    <row r="160" spans="1:6" x14ac:dyDescent="0.2">
      <c r="A160" s="2">
        <f t="shared" si="6"/>
        <v>156</v>
      </c>
      <c r="B160" s="3">
        <f t="shared" si="7"/>
        <v>-17</v>
      </c>
      <c r="C160" s="5">
        <f>'360 IRA Input'!$C$14</f>
        <v>350</v>
      </c>
      <c r="D160" s="6" t="e">
        <f>-PPMT('360 IRA Input'!$C$13/12,$B$4-B161,$B$4,$F$4)</f>
        <v>#NUM!</v>
      </c>
      <c r="E160" s="6" t="e">
        <f>-IPMT('360 IRA Input'!$C$13/12,$B$4-B161,$B$4,$F$4)</f>
        <v>#NUM!</v>
      </c>
      <c r="F160" s="8" t="e">
        <f t="shared" si="8"/>
        <v>#NUM!</v>
      </c>
    </row>
    <row r="161" spans="1:6" x14ac:dyDescent="0.2">
      <c r="A161" s="1">
        <f t="shared" si="6"/>
        <v>157</v>
      </c>
      <c r="B161" s="1">
        <f t="shared" si="7"/>
        <v>-18</v>
      </c>
      <c r="C161" s="5">
        <f>'360 IRA Input'!$C$14</f>
        <v>350</v>
      </c>
      <c r="D161" s="6" t="e">
        <f>-PPMT('360 IRA Input'!$C$13/12,$B$4-B162,$B$4,$F$4)</f>
        <v>#NUM!</v>
      </c>
      <c r="E161" s="6" t="e">
        <f>-IPMT('360 IRA Input'!$C$13/12,$B$4-B162,$B$4,$F$4)</f>
        <v>#NUM!</v>
      </c>
      <c r="F161" s="8" t="e">
        <f t="shared" si="8"/>
        <v>#NUM!</v>
      </c>
    </row>
    <row r="162" spans="1:6" x14ac:dyDescent="0.2">
      <c r="A162" s="1">
        <f t="shared" si="6"/>
        <v>158</v>
      </c>
      <c r="B162" s="1">
        <f t="shared" si="7"/>
        <v>-19</v>
      </c>
      <c r="C162" s="5">
        <f>'360 IRA Input'!$C$14</f>
        <v>350</v>
      </c>
      <c r="D162" s="6" t="e">
        <f>-PPMT('360 IRA Input'!$C$13/12,$B$4-B163,$B$4,$F$4)</f>
        <v>#NUM!</v>
      </c>
      <c r="E162" s="6" t="e">
        <f>-IPMT('360 IRA Input'!$C$13/12,$B$4-B163,$B$4,$F$4)</f>
        <v>#NUM!</v>
      </c>
      <c r="F162" s="8" t="e">
        <f t="shared" si="8"/>
        <v>#NUM!</v>
      </c>
    </row>
    <row r="163" spans="1:6" x14ac:dyDescent="0.2">
      <c r="A163" s="1">
        <f t="shared" si="6"/>
        <v>159</v>
      </c>
      <c r="B163" s="1">
        <f t="shared" si="7"/>
        <v>-20</v>
      </c>
      <c r="C163" s="5">
        <f>'360 IRA Input'!$C$14</f>
        <v>350</v>
      </c>
      <c r="D163" s="6" t="e">
        <f>-PPMT('360 IRA Input'!$C$13/12,$B$4-B164,$B$4,$F$4)</f>
        <v>#NUM!</v>
      </c>
      <c r="E163" s="6" t="e">
        <f>-IPMT('360 IRA Input'!$C$13/12,$B$4-B164,$B$4,$F$4)</f>
        <v>#NUM!</v>
      </c>
      <c r="F163" s="8" t="e">
        <f t="shared" si="8"/>
        <v>#NUM!</v>
      </c>
    </row>
    <row r="164" spans="1:6" x14ac:dyDescent="0.2">
      <c r="A164" s="1">
        <f t="shared" si="6"/>
        <v>160</v>
      </c>
      <c r="B164" s="1">
        <f t="shared" si="7"/>
        <v>-21</v>
      </c>
      <c r="C164" s="5">
        <f>'360 IRA Input'!$C$14</f>
        <v>350</v>
      </c>
      <c r="D164" s="6" t="e">
        <f>-PPMT('360 IRA Input'!$C$13/12,$B$4-B165,$B$4,$F$4)</f>
        <v>#NUM!</v>
      </c>
      <c r="E164" s="6" t="e">
        <f>-IPMT('360 IRA Input'!$C$13/12,$B$4-B165,$B$4,$F$4)</f>
        <v>#NUM!</v>
      </c>
      <c r="F164" s="8" t="e">
        <f t="shared" si="8"/>
        <v>#NUM!</v>
      </c>
    </row>
    <row r="165" spans="1:6" x14ac:dyDescent="0.2">
      <c r="A165" s="1">
        <f t="shared" si="6"/>
        <v>161</v>
      </c>
      <c r="B165" s="1">
        <f t="shared" si="7"/>
        <v>-22</v>
      </c>
      <c r="C165" s="5">
        <f>'360 IRA Input'!$C$14</f>
        <v>350</v>
      </c>
      <c r="D165" s="6" t="e">
        <f>-PPMT('360 IRA Input'!$C$13/12,$B$4-B166,$B$4,$F$4)</f>
        <v>#NUM!</v>
      </c>
      <c r="E165" s="6" t="e">
        <f>-IPMT('360 IRA Input'!$C$13/12,$B$4-B166,$B$4,$F$4)</f>
        <v>#NUM!</v>
      </c>
      <c r="F165" s="8" t="e">
        <f t="shared" si="8"/>
        <v>#NUM!</v>
      </c>
    </row>
    <row r="166" spans="1:6" x14ac:dyDescent="0.2">
      <c r="A166" s="1">
        <f t="shared" si="6"/>
        <v>162</v>
      </c>
      <c r="B166" s="1">
        <f t="shared" si="7"/>
        <v>-23</v>
      </c>
      <c r="C166" s="5">
        <f>'360 IRA Input'!$C$14</f>
        <v>350</v>
      </c>
      <c r="D166" s="6" t="e">
        <f>-PPMT('360 IRA Input'!$C$13/12,$B$4-B167,$B$4,$F$4)</f>
        <v>#NUM!</v>
      </c>
      <c r="E166" s="6" t="e">
        <f>-IPMT('360 IRA Input'!$C$13/12,$B$4-B167,$B$4,$F$4)</f>
        <v>#NUM!</v>
      </c>
      <c r="F166" s="8" t="e">
        <f t="shared" si="8"/>
        <v>#NUM!</v>
      </c>
    </row>
    <row r="167" spans="1:6" x14ac:dyDescent="0.2">
      <c r="A167" s="1">
        <f t="shared" si="6"/>
        <v>163</v>
      </c>
      <c r="B167" s="1">
        <f t="shared" si="7"/>
        <v>-24</v>
      </c>
      <c r="C167" s="5">
        <f>'360 IRA Input'!$C$14</f>
        <v>350</v>
      </c>
      <c r="D167" s="6" t="e">
        <f>-PPMT('360 IRA Input'!$C$13/12,$B$4-B168,$B$4,$F$4)</f>
        <v>#NUM!</v>
      </c>
      <c r="E167" s="6" t="e">
        <f>-IPMT('360 IRA Input'!$C$13/12,$B$4-B168,$B$4,$F$4)</f>
        <v>#NUM!</v>
      </c>
      <c r="F167" s="8" t="e">
        <f t="shared" si="8"/>
        <v>#NUM!</v>
      </c>
    </row>
    <row r="168" spans="1:6" x14ac:dyDescent="0.2">
      <c r="A168" s="1">
        <f t="shared" si="6"/>
        <v>164</v>
      </c>
      <c r="B168" s="1">
        <f t="shared" si="7"/>
        <v>-25</v>
      </c>
      <c r="C168" s="5">
        <f>'360 IRA Input'!$C$14</f>
        <v>350</v>
      </c>
      <c r="D168" s="6" t="e">
        <f>-PPMT('360 IRA Input'!$C$13/12,$B$4-B169,$B$4,$F$4)</f>
        <v>#NUM!</v>
      </c>
      <c r="E168" s="6" t="e">
        <f>-IPMT('360 IRA Input'!$C$13/12,$B$4-B169,$B$4,$F$4)</f>
        <v>#NUM!</v>
      </c>
      <c r="F168" s="8" t="e">
        <f t="shared" si="8"/>
        <v>#NUM!</v>
      </c>
    </row>
    <row r="169" spans="1:6" x14ac:dyDescent="0.2">
      <c r="A169" s="1">
        <f t="shared" si="6"/>
        <v>165</v>
      </c>
      <c r="B169" s="1">
        <f t="shared" si="7"/>
        <v>-26</v>
      </c>
      <c r="C169" s="5">
        <f>'360 IRA Input'!$C$14</f>
        <v>350</v>
      </c>
      <c r="D169" s="6" t="e">
        <f>-PPMT('360 IRA Input'!$C$13/12,$B$4-B170,$B$4,$F$4)</f>
        <v>#NUM!</v>
      </c>
      <c r="E169" s="6" t="e">
        <f>-IPMT('360 IRA Input'!$C$13/12,$B$4-B170,$B$4,$F$4)</f>
        <v>#NUM!</v>
      </c>
      <c r="F169" s="8" t="e">
        <f t="shared" si="8"/>
        <v>#NUM!</v>
      </c>
    </row>
    <row r="170" spans="1:6" x14ac:dyDescent="0.2">
      <c r="A170" s="1">
        <f t="shared" si="6"/>
        <v>166</v>
      </c>
      <c r="B170" s="1">
        <f t="shared" si="7"/>
        <v>-27</v>
      </c>
      <c r="C170" s="5">
        <f>'360 IRA Input'!$C$14</f>
        <v>350</v>
      </c>
      <c r="D170" s="6" t="e">
        <f>-PPMT('360 IRA Input'!$C$13/12,$B$4-B171,$B$4,$F$4)</f>
        <v>#NUM!</v>
      </c>
      <c r="E170" s="6" t="e">
        <f>-IPMT('360 IRA Input'!$C$13/12,$B$4-B171,$B$4,$F$4)</f>
        <v>#NUM!</v>
      </c>
      <c r="F170" s="8" t="e">
        <f t="shared" si="8"/>
        <v>#NUM!</v>
      </c>
    </row>
    <row r="171" spans="1:6" x14ac:dyDescent="0.2">
      <c r="A171" s="1">
        <f t="shared" si="6"/>
        <v>167</v>
      </c>
      <c r="B171" s="1">
        <f t="shared" si="7"/>
        <v>-28</v>
      </c>
      <c r="C171" s="5">
        <f>'360 IRA Input'!$C$14</f>
        <v>350</v>
      </c>
      <c r="D171" s="6" t="e">
        <f>-PPMT('360 IRA Input'!$C$13/12,$B$4-B172,$B$4,$F$4)</f>
        <v>#NUM!</v>
      </c>
      <c r="E171" s="6" t="e">
        <f>-IPMT('360 IRA Input'!$C$13/12,$B$4-B172,$B$4,$F$4)</f>
        <v>#NUM!</v>
      </c>
      <c r="F171" s="8" t="e">
        <f t="shared" si="8"/>
        <v>#NUM!</v>
      </c>
    </row>
    <row r="172" spans="1:6" x14ac:dyDescent="0.2">
      <c r="A172" s="2">
        <f t="shared" si="6"/>
        <v>168</v>
      </c>
      <c r="B172" s="3">
        <f t="shared" si="7"/>
        <v>-29</v>
      </c>
      <c r="C172" s="5">
        <f>'360 IRA Input'!$C$14</f>
        <v>350</v>
      </c>
      <c r="D172" s="6" t="e">
        <f>-PPMT('360 IRA Input'!$C$13/12,$B$4-B173,$B$4,$F$4)</f>
        <v>#NUM!</v>
      </c>
      <c r="E172" s="6" t="e">
        <f>-IPMT('360 IRA Input'!$C$13/12,$B$4-B173,$B$4,$F$4)</f>
        <v>#NUM!</v>
      </c>
      <c r="F172" s="8" t="e">
        <f t="shared" si="8"/>
        <v>#NUM!</v>
      </c>
    </row>
    <row r="173" spans="1:6" x14ac:dyDescent="0.2">
      <c r="A173" s="1">
        <f t="shared" si="6"/>
        <v>169</v>
      </c>
      <c r="B173" s="1">
        <f t="shared" si="7"/>
        <v>-30</v>
      </c>
      <c r="C173" s="5">
        <f>'360 IRA Input'!$C$14</f>
        <v>350</v>
      </c>
      <c r="D173" s="6" t="e">
        <f>-PPMT('360 IRA Input'!$C$13/12,$B$4-B174,$B$4,$F$4)</f>
        <v>#NUM!</v>
      </c>
      <c r="E173" s="6" t="e">
        <f>-IPMT('360 IRA Input'!$C$13/12,$B$4-B174,$B$4,$F$4)</f>
        <v>#NUM!</v>
      </c>
      <c r="F173" s="8" t="e">
        <f t="shared" si="8"/>
        <v>#NUM!</v>
      </c>
    </row>
    <row r="174" spans="1:6" x14ac:dyDescent="0.2">
      <c r="A174" s="1">
        <f t="shared" si="6"/>
        <v>170</v>
      </c>
      <c r="B174" s="1">
        <f t="shared" si="7"/>
        <v>-31</v>
      </c>
      <c r="C174" s="5">
        <f>'360 IRA Input'!$C$14</f>
        <v>350</v>
      </c>
      <c r="D174" s="6" t="e">
        <f>-PPMT('360 IRA Input'!$C$13/12,$B$4-B175,$B$4,$F$4)</f>
        <v>#NUM!</v>
      </c>
      <c r="E174" s="6" t="e">
        <f>-IPMT('360 IRA Input'!$C$13/12,$B$4-B175,$B$4,$F$4)</f>
        <v>#NUM!</v>
      </c>
      <c r="F174" s="8" t="e">
        <f t="shared" si="8"/>
        <v>#NUM!</v>
      </c>
    </row>
    <row r="175" spans="1:6" x14ac:dyDescent="0.2">
      <c r="A175" s="1">
        <f t="shared" si="6"/>
        <v>171</v>
      </c>
      <c r="B175" s="1">
        <f t="shared" si="7"/>
        <v>-32</v>
      </c>
      <c r="C175" s="5">
        <f>'360 IRA Input'!$C$14</f>
        <v>350</v>
      </c>
      <c r="D175" s="6" t="e">
        <f>-PPMT('360 IRA Input'!$C$13/12,$B$4-B176,$B$4,$F$4)</f>
        <v>#NUM!</v>
      </c>
      <c r="E175" s="6" t="e">
        <f>-IPMT('360 IRA Input'!$C$13/12,$B$4-B176,$B$4,$F$4)</f>
        <v>#NUM!</v>
      </c>
      <c r="F175" s="8" t="e">
        <f t="shared" si="8"/>
        <v>#NUM!</v>
      </c>
    </row>
    <row r="176" spans="1:6" x14ac:dyDescent="0.2">
      <c r="A176" s="1">
        <f t="shared" si="6"/>
        <v>172</v>
      </c>
      <c r="B176" s="1">
        <f t="shared" si="7"/>
        <v>-33</v>
      </c>
      <c r="C176" s="5">
        <f>'360 IRA Input'!$C$14</f>
        <v>350</v>
      </c>
      <c r="D176" s="6" t="e">
        <f>-PPMT('360 IRA Input'!$C$13/12,$B$4-B177,$B$4,$F$4)</f>
        <v>#NUM!</v>
      </c>
      <c r="E176" s="6" t="e">
        <f>-IPMT('360 IRA Input'!$C$13/12,$B$4-B177,$B$4,$F$4)</f>
        <v>#NUM!</v>
      </c>
      <c r="F176" s="8" t="e">
        <f t="shared" si="8"/>
        <v>#NUM!</v>
      </c>
    </row>
    <row r="177" spans="1:6" x14ac:dyDescent="0.2">
      <c r="A177" s="1">
        <f t="shared" si="6"/>
        <v>173</v>
      </c>
      <c r="B177" s="1">
        <f t="shared" si="7"/>
        <v>-34</v>
      </c>
      <c r="C177" s="5">
        <f>'360 IRA Input'!$C$14</f>
        <v>350</v>
      </c>
      <c r="D177" s="6" t="e">
        <f>-PPMT('360 IRA Input'!$C$13/12,$B$4-B178,$B$4,$F$4)</f>
        <v>#NUM!</v>
      </c>
      <c r="E177" s="6" t="e">
        <f>-IPMT('360 IRA Input'!$C$13/12,$B$4-B178,$B$4,$F$4)</f>
        <v>#NUM!</v>
      </c>
      <c r="F177" s="8" t="e">
        <f t="shared" si="8"/>
        <v>#NUM!</v>
      </c>
    </row>
    <row r="178" spans="1:6" x14ac:dyDescent="0.2">
      <c r="A178" s="1">
        <f t="shared" si="6"/>
        <v>174</v>
      </c>
      <c r="B178" s="1">
        <f t="shared" si="7"/>
        <v>-35</v>
      </c>
      <c r="C178" s="5">
        <f>'360 IRA Input'!$C$14</f>
        <v>350</v>
      </c>
      <c r="D178" s="6" t="e">
        <f>-PPMT('360 IRA Input'!$C$13/12,$B$4-B179,$B$4,$F$4)</f>
        <v>#NUM!</v>
      </c>
      <c r="E178" s="6" t="e">
        <f>-IPMT('360 IRA Input'!$C$13/12,$B$4-B179,$B$4,$F$4)</f>
        <v>#NUM!</v>
      </c>
      <c r="F178" s="8" t="e">
        <f t="shared" si="8"/>
        <v>#NUM!</v>
      </c>
    </row>
    <row r="179" spans="1:6" x14ac:dyDescent="0.2">
      <c r="A179" s="1">
        <f t="shared" si="6"/>
        <v>175</v>
      </c>
      <c r="B179" s="1">
        <f t="shared" si="7"/>
        <v>-36</v>
      </c>
      <c r="C179" s="5">
        <f>'360 IRA Input'!$C$14</f>
        <v>350</v>
      </c>
      <c r="D179" s="6" t="e">
        <f>-PPMT('360 IRA Input'!$C$13/12,$B$4-B180,$B$4,$F$4)</f>
        <v>#NUM!</v>
      </c>
      <c r="E179" s="6" t="e">
        <f>-IPMT('360 IRA Input'!$C$13/12,$B$4-B180,$B$4,$F$4)</f>
        <v>#NUM!</v>
      </c>
      <c r="F179" s="8" t="e">
        <f t="shared" si="8"/>
        <v>#NUM!</v>
      </c>
    </row>
    <row r="180" spans="1:6" x14ac:dyDescent="0.2">
      <c r="A180" s="1">
        <f t="shared" si="6"/>
        <v>176</v>
      </c>
      <c r="B180" s="1">
        <f t="shared" si="7"/>
        <v>-37</v>
      </c>
      <c r="C180" s="5">
        <f>'360 IRA Input'!$C$14</f>
        <v>350</v>
      </c>
      <c r="D180" s="6" t="e">
        <f>-PPMT('360 IRA Input'!$C$13/12,$B$4-B181,$B$4,$F$4)</f>
        <v>#NUM!</v>
      </c>
      <c r="E180" s="6" t="e">
        <f>-IPMT('360 IRA Input'!$C$13/12,$B$4-B181,$B$4,$F$4)</f>
        <v>#NUM!</v>
      </c>
      <c r="F180" s="8" t="e">
        <f t="shared" si="8"/>
        <v>#NUM!</v>
      </c>
    </row>
    <row r="181" spans="1:6" x14ac:dyDescent="0.2">
      <c r="A181" s="1">
        <f t="shared" si="6"/>
        <v>177</v>
      </c>
      <c r="B181" s="1">
        <f t="shared" si="7"/>
        <v>-38</v>
      </c>
      <c r="C181" s="5">
        <f>'360 IRA Input'!$C$14</f>
        <v>350</v>
      </c>
      <c r="D181" s="6" t="e">
        <f>-PPMT('360 IRA Input'!$C$13/12,$B$4-B182,$B$4,$F$4)</f>
        <v>#NUM!</v>
      </c>
      <c r="E181" s="6" t="e">
        <f>-IPMT('360 IRA Input'!$C$13/12,$B$4-B182,$B$4,$F$4)</f>
        <v>#NUM!</v>
      </c>
      <c r="F181" s="8" t="e">
        <f t="shared" si="8"/>
        <v>#NUM!</v>
      </c>
    </row>
    <row r="182" spans="1:6" x14ac:dyDescent="0.2">
      <c r="A182" s="1">
        <f t="shared" si="6"/>
        <v>178</v>
      </c>
      <c r="B182" s="1">
        <f t="shared" si="7"/>
        <v>-39</v>
      </c>
      <c r="C182" s="5">
        <f>'360 IRA Input'!$C$14</f>
        <v>350</v>
      </c>
      <c r="D182" s="6" t="e">
        <f>-PPMT('360 IRA Input'!$C$13/12,$B$4-B183,$B$4,$F$4)</f>
        <v>#NUM!</v>
      </c>
      <c r="E182" s="6" t="e">
        <f>-IPMT('360 IRA Input'!$C$13/12,$B$4-B183,$B$4,$F$4)</f>
        <v>#NUM!</v>
      </c>
      <c r="F182" s="8" t="e">
        <f t="shared" si="8"/>
        <v>#NUM!</v>
      </c>
    </row>
    <row r="183" spans="1:6" x14ac:dyDescent="0.2">
      <c r="A183" s="1">
        <f t="shared" si="6"/>
        <v>179</v>
      </c>
      <c r="B183" s="1">
        <f t="shared" si="7"/>
        <v>-40</v>
      </c>
      <c r="C183" s="5">
        <f>'360 IRA Input'!$C$14</f>
        <v>350</v>
      </c>
      <c r="D183" s="6" t="e">
        <f>-PPMT('360 IRA Input'!$C$13/12,$B$4-B184,$B$4,$F$4)</f>
        <v>#NUM!</v>
      </c>
      <c r="E183" s="6" t="e">
        <f>-IPMT('360 IRA Input'!$C$13/12,$B$4-B184,$B$4,$F$4)</f>
        <v>#NUM!</v>
      </c>
      <c r="F183" s="8" t="e">
        <f t="shared" si="8"/>
        <v>#NUM!</v>
      </c>
    </row>
    <row r="184" spans="1:6" x14ac:dyDescent="0.2">
      <c r="A184" s="2">
        <f t="shared" si="6"/>
        <v>180</v>
      </c>
      <c r="B184" s="3">
        <f t="shared" si="7"/>
        <v>-41</v>
      </c>
      <c r="C184" s="5">
        <f>'360 IRA Input'!$C$14</f>
        <v>350</v>
      </c>
      <c r="D184" s="6" t="e">
        <f>-PPMT('360 IRA Input'!$C$13/12,$B$4-B185,$B$4,$F$4)</f>
        <v>#NUM!</v>
      </c>
      <c r="E184" s="6" t="e">
        <f>-IPMT('360 IRA Input'!$C$13/12,$B$4-B185,$B$4,$F$4)</f>
        <v>#NUM!</v>
      </c>
      <c r="F184" s="8" t="e">
        <f t="shared" si="8"/>
        <v>#NUM!</v>
      </c>
    </row>
    <row r="185" spans="1:6" x14ac:dyDescent="0.2">
      <c r="A185" s="1">
        <f t="shared" si="6"/>
        <v>181</v>
      </c>
      <c r="B185" s="1">
        <f t="shared" si="7"/>
        <v>-42</v>
      </c>
      <c r="C185" s="5">
        <f>'360 IRA Input'!$C$14</f>
        <v>350</v>
      </c>
      <c r="D185" s="6" t="e">
        <f>-PPMT('360 IRA Input'!$C$13/12,$B$4-B186,$B$4,$F$4)</f>
        <v>#NUM!</v>
      </c>
      <c r="E185" s="6" t="e">
        <f>-IPMT('360 IRA Input'!$C$13/12,$B$4-B186,$B$4,$F$4)</f>
        <v>#NUM!</v>
      </c>
      <c r="F185" s="8" t="e">
        <f t="shared" si="8"/>
        <v>#NUM!</v>
      </c>
    </row>
    <row r="186" spans="1:6" x14ac:dyDescent="0.2">
      <c r="A186" s="1">
        <f t="shared" si="6"/>
        <v>182</v>
      </c>
      <c r="B186" s="1">
        <f t="shared" si="7"/>
        <v>-43</v>
      </c>
      <c r="C186" s="5">
        <f>'360 IRA Input'!$C$14</f>
        <v>350</v>
      </c>
      <c r="D186" s="6" t="e">
        <f>-PPMT('360 IRA Input'!$C$13/12,$B$4-B187,$B$4,$F$4)</f>
        <v>#NUM!</v>
      </c>
      <c r="E186" s="6" t="e">
        <f>-IPMT('360 IRA Input'!$C$13/12,$B$4-B187,$B$4,$F$4)</f>
        <v>#NUM!</v>
      </c>
      <c r="F186" s="8" t="e">
        <f t="shared" si="8"/>
        <v>#NUM!</v>
      </c>
    </row>
    <row r="187" spans="1:6" x14ac:dyDescent="0.2">
      <c r="A187" s="1">
        <f t="shared" si="6"/>
        <v>183</v>
      </c>
      <c r="B187" s="1">
        <f t="shared" si="7"/>
        <v>-44</v>
      </c>
      <c r="C187" s="5">
        <f>'360 IRA Input'!$C$14</f>
        <v>350</v>
      </c>
      <c r="D187" s="6" t="e">
        <f>-PPMT('360 IRA Input'!$C$13/12,$B$4-B188,$B$4,$F$4)</f>
        <v>#NUM!</v>
      </c>
      <c r="E187" s="6" t="e">
        <f>-IPMT('360 IRA Input'!$C$13/12,$B$4-B188,$B$4,$F$4)</f>
        <v>#NUM!</v>
      </c>
      <c r="F187" s="8" t="e">
        <f t="shared" si="8"/>
        <v>#NUM!</v>
      </c>
    </row>
    <row r="188" spans="1:6" x14ac:dyDescent="0.2">
      <c r="A188" s="1">
        <f t="shared" si="6"/>
        <v>184</v>
      </c>
      <c r="B188" s="1">
        <f t="shared" si="7"/>
        <v>-45</v>
      </c>
      <c r="C188" s="5">
        <f>'360 IRA Input'!$C$14</f>
        <v>350</v>
      </c>
      <c r="D188" s="6" t="e">
        <f>-PPMT('360 IRA Input'!$C$13/12,$B$4-B189,$B$4,$F$4)</f>
        <v>#NUM!</v>
      </c>
      <c r="E188" s="6" t="e">
        <f>-IPMT('360 IRA Input'!$C$13/12,$B$4-B189,$B$4,$F$4)</f>
        <v>#NUM!</v>
      </c>
      <c r="F188" s="8" t="e">
        <f t="shared" si="8"/>
        <v>#NUM!</v>
      </c>
    </row>
    <row r="189" spans="1:6" x14ac:dyDescent="0.2">
      <c r="A189" s="1">
        <f t="shared" si="6"/>
        <v>185</v>
      </c>
      <c r="B189" s="1">
        <f t="shared" si="7"/>
        <v>-46</v>
      </c>
      <c r="C189" s="5">
        <f>'360 IRA Input'!$C$14</f>
        <v>350</v>
      </c>
      <c r="D189" s="6" t="e">
        <f>-PPMT('360 IRA Input'!$C$13/12,$B$4-B190,$B$4,$F$4)</f>
        <v>#NUM!</v>
      </c>
      <c r="E189" s="6" t="e">
        <f>-IPMT('360 IRA Input'!$C$13/12,$B$4-B190,$B$4,$F$4)</f>
        <v>#NUM!</v>
      </c>
      <c r="F189" s="8" t="e">
        <f t="shared" si="8"/>
        <v>#NUM!</v>
      </c>
    </row>
    <row r="190" spans="1:6" x14ac:dyDescent="0.2">
      <c r="A190" s="1">
        <f t="shared" si="6"/>
        <v>186</v>
      </c>
      <c r="B190" s="1">
        <f t="shared" si="7"/>
        <v>-47</v>
      </c>
      <c r="C190" s="5">
        <f>'360 IRA Input'!$C$14</f>
        <v>350</v>
      </c>
      <c r="D190" s="6" t="e">
        <f>-PPMT('360 IRA Input'!$C$13/12,$B$4-B191,$B$4,$F$4)</f>
        <v>#NUM!</v>
      </c>
      <c r="E190" s="6" t="e">
        <f>-IPMT('360 IRA Input'!$C$13/12,$B$4-B191,$B$4,$F$4)</f>
        <v>#NUM!</v>
      </c>
      <c r="F190" s="8" t="e">
        <f t="shared" si="8"/>
        <v>#NUM!</v>
      </c>
    </row>
    <row r="191" spans="1:6" x14ac:dyDescent="0.2">
      <c r="A191" s="1">
        <f t="shared" si="6"/>
        <v>187</v>
      </c>
      <c r="B191" s="1">
        <f t="shared" si="7"/>
        <v>-48</v>
      </c>
      <c r="C191" s="5">
        <f>'360 IRA Input'!$C$14</f>
        <v>350</v>
      </c>
      <c r="D191" s="6" t="e">
        <f>-PPMT('360 IRA Input'!$C$13/12,$B$4-B192,$B$4,$F$4)</f>
        <v>#NUM!</v>
      </c>
      <c r="E191" s="6" t="e">
        <f>-IPMT('360 IRA Input'!$C$13/12,$B$4-B192,$B$4,$F$4)</f>
        <v>#NUM!</v>
      </c>
      <c r="F191" s="8" t="e">
        <f t="shared" si="8"/>
        <v>#NUM!</v>
      </c>
    </row>
    <row r="192" spans="1:6" x14ac:dyDescent="0.2">
      <c r="A192" s="1">
        <f t="shared" si="6"/>
        <v>188</v>
      </c>
      <c r="B192" s="1">
        <f t="shared" si="7"/>
        <v>-49</v>
      </c>
      <c r="C192" s="5">
        <f>'360 IRA Input'!$C$14</f>
        <v>350</v>
      </c>
      <c r="D192" s="6" t="e">
        <f>-PPMT('360 IRA Input'!$C$13/12,$B$4-B193,$B$4,$F$4)</f>
        <v>#NUM!</v>
      </c>
      <c r="E192" s="6" t="e">
        <f>-IPMT('360 IRA Input'!$C$13/12,$B$4-B193,$B$4,$F$4)</f>
        <v>#NUM!</v>
      </c>
      <c r="F192" s="8" t="e">
        <f t="shared" si="8"/>
        <v>#NUM!</v>
      </c>
    </row>
    <row r="193" spans="1:6" x14ac:dyDescent="0.2">
      <c r="A193" s="1">
        <f t="shared" si="6"/>
        <v>189</v>
      </c>
      <c r="B193" s="1">
        <f t="shared" si="7"/>
        <v>-50</v>
      </c>
      <c r="C193" s="5">
        <f>'360 IRA Input'!$C$14</f>
        <v>350</v>
      </c>
      <c r="D193" s="6" t="e">
        <f>-PPMT('360 IRA Input'!$C$13/12,$B$4-B194,$B$4,$F$4)</f>
        <v>#NUM!</v>
      </c>
      <c r="E193" s="6" t="e">
        <f>-IPMT('360 IRA Input'!$C$13/12,$B$4-B194,$B$4,$F$4)</f>
        <v>#NUM!</v>
      </c>
      <c r="F193" s="8" t="e">
        <f t="shared" si="8"/>
        <v>#NUM!</v>
      </c>
    </row>
    <row r="194" spans="1:6" x14ac:dyDescent="0.2">
      <c r="A194" s="1">
        <f t="shared" si="6"/>
        <v>190</v>
      </c>
      <c r="B194" s="1">
        <f t="shared" si="7"/>
        <v>-51</v>
      </c>
      <c r="C194" s="5">
        <f>'360 IRA Input'!$C$14</f>
        <v>350</v>
      </c>
      <c r="D194" s="6" t="e">
        <f>-PPMT('360 IRA Input'!$C$13/12,$B$4-B195,$B$4,$F$4)</f>
        <v>#NUM!</v>
      </c>
      <c r="E194" s="6" t="e">
        <f>-IPMT('360 IRA Input'!$C$13/12,$B$4-B195,$B$4,$F$4)</f>
        <v>#NUM!</v>
      </c>
      <c r="F194" s="8" t="e">
        <f t="shared" si="8"/>
        <v>#NUM!</v>
      </c>
    </row>
    <row r="195" spans="1:6" x14ac:dyDescent="0.2">
      <c r="A195" s="1">
        <f t="shared" si="6"/>
        <v>191</v>
      </c>
      <c r="B195" s="1">
        <f t="shared" si="7"/>
        <v>-52</v>
      </c>
      <c r="C195" s="5">
        <f>'360 IRA Input'!$C$14</f>
        <v>350</v>
      </c>
      <c r="D195" s="6" t="e">
        <f>-PPMT('360 IRA Input'!$C$13/12,$B$4-B196,$B$4,$F$4)</f>
        <v>#NUM!</v>
      </c>
      <c r="E195" s="6" t="e">
        <f>-IPMT('360 IRA Input'!$C$13/12,$B$4-B196,$B$4,$F$4)</f>
        <v>#NUM!</v>
      </c>
      <c r="F195" s="8" t="e">
        <f t="shared" si="8"/>
        <v>#NUM!</v>
      </c>
    </row>
    <row r="196" spans="1:6" x14ac:dyDescent="0.2">
      <c r="A196" s="2">
        <f t="shared" si="6"/>
        <v>192</v>
      </c>
      <c r="B196" s="3">
        <f t="shared" si="7"/>
        <v>-53</v>
      </c>
      <c r="C196" s="5">
        <f>'360 IRA Input'!$C$14</f>
        <v>350</v>
      </c>
      <c r="D196" s="6" t="e">
        <f>-PPMT('360 IRA Input'!$C$13/12,$B$4-B197,$B$4,$F$4)</f>
        <v>#NUM!</v>
      </c>
      <c r="E196" s="6" t="e">
        <f>-IPMT('360 IRA Input'!$C$13/12,$B$4-B197,$B$4,$F$4)</f>
        <v>#NUM!</v>
      </c>
      <c r="F196" s="8" t="e">
        <f t="shared" si="8"/>
        <v>#NUM!</v>
      </c>
    </row>
    <row r="197" spans="1:6" x14ac:dyDescent="0.2">
      <c r="A197" s="1">
        <f t="shared" ref="A197:A260" si="9">$B$4-B197</f>
        <v>193</v>
      </c>
      <c r="B197" s="1">
        <f t="shared" ref="B197:B260" si="10">B196-1</f>
        <v>-54</v>
      </c>
      <c r="C197" s="5">
        <f>'360 IRA Input'!$C$14</f>
        <v>350</v>
      </c>
      <c r="D197" s="6" t="e">
        <f>-PPMT('360 IRA Input'!$C$13/12,$B$4-B198,$B$4,$F$4)</f>
        <v>#NUM!</v>
      </c>
      <c r="E197" s="6" t="e">
        <f>-IPMT('360 IRA Input'!$C$13/12,$B$4-B198,$B$4,$F$4)</f>
        <v>#NUM!</v>
      </c>
      <c r="F197" s="8" t="e">
        <f t="shared" ref="F197:F260" si="11">F196-D196</f>
        <v>#NUM!</v>
      </c>
    </row>
    <row r="198" spans="1:6" x14ac:dyDescent="0.2">
      <c r="A198" s="1">
        <f t="shared" si="9"/>
        <v>194</v>
      </c>
      <c r="B198" s="1">
        <f t="shared" si="10"/>
        <v>-55</v>
      </c>
      <c r="C198" s="5">
        <f>'360 IRA Input'!$C$14</f>
        <v>350</v>
      </c>
      <c r="D198" s="6" t="e">
        <f>-PPMT('360 IRA Input'!$C$13/12,$B$4-B199,$B$4,$F$4)</f>
        <v>#NUM!</v>
      </c>
      <c r="E198" s="6" t="e">
        <f>-IPMT('360 IRA Input'!$C$13/12,$B$4-B199,$B$4,$F$4)</f>
        <v>#NUM!</v>
      </c>
      <c r="F198" s="8" t="e">
        <f t="shared" si="11"/>
        <v>#NUM!</v>
      </c>
    </row>
    <row r="199" spans="1:6" x14ac:dyDescent="0.2">
      <c r="A199" s="1">
        <f t="shared" si="9"/>
        <v>195</v>
      </c>
      <c r="B199" s="1">
        <f t="shared" si="10"/>
        <v>-56</v>
      </c>
      <c r="C199" s="5">
        <f>'360 IRA Input'!$C$14</f>
        <v>350</v>
      </c>
      <c r="D199" s="6" t="e">
        <f>-PPMT('360 IRA Input'!$C$13/12,$B$4-B200,$B$4,$F$4)</f>
        <v>#NUM!</v>
      </c>
      <c r="E199" s="6" t="e">
        <f>-IPMT('360 IRA Input'!$C$13/12,$B$4-B200,$B$4,$F$4)</f>
        <v>#NUM!</v>
      </c>
      <c r="F199" s="8" t="e">
        <f t="shared" si="11"/>
        <v>#NUM!</v>
      </c>
    </row>
    <row r="200" spans="1:6" x14ac:dyDescent="0.2">
      <c r="A200" s="1">
        <f t="shared" si="9"/>
        <v>196</v>
      </c>
      <c r="B200" s="1">
        <f t="shared" si="10"/>
        <v>-57</v>
      </c>
      <c r="C200" s="5">
        <f>'360 IRA Input'!$C$14</f>
        <v>350</v>
      </c>
      <c r="D200" s="6" t="e">
        <f>-PPMT('360 IRA Input'!$C$13/12,$B$4-B201,$B$4,$F$4)</f>
        <v>#NUM!</v>
      </c>
      <c r="E200" s="6" t="e">
        <f>-IPMT('360 IRA Input'!$C$13/12,$B$4-B201,$B$4,$F$4)</f>
        <v>#NUM!</v>
      </c>
      <c r="F200" s="8" t="e">
        <f t="shared" si="11"/>
        <v>#NUM!</v>
      </c>
    </row>
    <row r="201" spans="1:6" x14ac:dyDescent="0.2">
      <c r="A201" s="1">
        <f t="shared" si="9"/>
        <v>197</v>
      </c>
      <c r="B201" s="1">
        <f t="shared" si="10"/>
        <v>-58</v>
      </c>
      <c r="C201" s="5">
        <f>'360 IRA Input'!$C$14</f>
        <v>350</v>
      </c>
      <c r="D201" s="6" t="e">
        <f>-PPMT('360 IRA Input'!$C$13/12,$B$4-B202,$B$4,$F$4)</f>
        <v>#NUM!</v>
      </c>
      <c r="E201" s="6" t="e">
        <f>-IPMT('360 IRA Input'!$C$13/12,$B$4-B202,$B$4,$F$4)</f>
        <v>#NUM!</v>
      </c>
      <c r="F201" s="8" t="e">
        <f t="shared" si="11"/>
        <v>#NUM!</v>
      </c>
    </row>
    <row r="202" spans="1:6" x14ac:dyDescent="0.2">
      <c r="A202" s="1">
        <f t="shared" si="9"/>
        <v>198</v>
      </c>
      <c r="B202" s="1">
        <f t="shared" si="10"/>
        <v>-59</v>
      </c>
      <c r="C202" s="5">
        <f>'360 IRA Input'!$C$14</f>
        <v>350</v>
      </c>
      <c r="D202" s="6" t="e">
        <f>-PPMT('360 IRA Input'!$C$13/12,$B$4-B203,$B$4,$F$4)</f>
        <v>#NUM!</v>
      </c>
      <c r="E202" s="6" t="e">
        <f>-IPMT('360 IRA Input'!$C$13/12,$B$4-B203,$B$4,$F$4)</f>
        <v>#NUM!</v>
      </c>
      <c r="F202" s="8" t="e">
        <f t="shared" si="11"/>
        <v>#NUM!</v>
      </c>
    </row>
    <row r="203" spans="1:6" x14ac:dyDescent="0.2">
      <c r="A203" s="1">
        <f t="shared" si="9"/>
        <v>199</v>
      </c>
      <c r="B203" s="1">
        <f t="shared" si="10"/>
        <v>-60</v>
      </c>
      <c r="C203" s="5">
        <f>'360 IRA Input'!$C$14</f>
        <v>350</v>
      </c>
      <c r="D203" s="6" t="e">
        <f>-PPMT('360 IRA Input'!$C$13/12,$B$4-B204,$B$4,$F$4)</f>
        <v>#NUM!</v>
      </c>
      <c r="E203" s="6" t="e">
        <f>-IPMT('360 IRA Input'!$C$13/12,$B$4-B204,$B$4,$F$4)</f>
        <v>#NUM!</v>
      </c>
      <c r="F203" s="8" t="e">
        <f t="shared" si="11"/>
        <v>#NUM!</v>
      </c>
    </row>
    <row r="204" spans="1:6" x14ac:dyDescent="0.2">
      <c r="A204" s="1">
        <f t="shared" si="9"/>
        <v>200</v>
      </c>
      <c r="B204" s="1">
        <f t="shared" si="10"/>
        <v>-61</v>
      </c>
      <c r="C204" s="5">
        <f>'360 IRA Input'!$C$14</f>
        <v>350</v>
      </c>
      <c r="D204" s="6" t="e">
        <f>-PPMT('360 IRA Input'!$C$13/12,$B$4-B205,$B$4,$F$4)</f>
        <v>#NUM!</v>
      </c>
      <c r="E204" s="6" t="e">
        <f>-IPMT('360 IRA Input'!$C$13/12,$B$4-B205,$B$4,$F$4)</f>
        <v>#NUM!</v>
      </c>
      <c r="F204" s="8" t="e">
        <f t="shared" si="11"/>
        <v>#NUM!</v>
      </c>
    </row>
    <row r="205" spans="1:6" x14ac:dyDescent="0.2">
      <c r="A205" s="1">
        <f t="shared" si="9"/>
        <v>201</v>
      </c>
      <c r="B205" s="1">
        <f t="shared" si="10"/>
        <v>-62</v>
      </c>
      <c r="C205" s="5">
        <f>'360 IRA Input'!$C$14</f>
        <v>350</v>
      </c>
      <c r="D205" s="6" t="e">
        <f>-PPMT('360 IRA Input'!$C$13/12,$B$4-B206,$B$4,$F$4)</f>
        <v>#NUM!</v>
      </c>
      <c r="E205" s="6" t="e">
        <f>-IPMT('360 IRA Input'!$C$13/12,$B$4-B206,$B$4,$F$4)</f>
        <v>#NUM!</v>
      </c>
      <c r="F205" s="8" t="e">
        <f t="shared" si="11"/>
        <v>#NUM!</v>
      </c>
    </row>
    <row r="206" spans="1:6" x14ac:dyDescent="0.2">
      <c r="A206" s="1">
        <f t="shared" si="9"/>
        <v>202</v>
      </c>
      <c r="B206" s="1">
        <f t="shared" si="10"/>
        <v>-63</v>
      </c>
      <c r="C206" s="5">
        <f>'360 IRA Input'!$C$14</f>
        <v>350</v>
      </c>
      <c r="D206" s="6" t="e">
        <f>-PPMT('360 IRA Input'!$C$13/12,$B$4-B207,$B$4,$F$4)</f>
        <v>#NUM!</v>
      </c>
      <c r="E206" s="6" t="e">
        <f>-IPMT('360 IRA Input'!$C$13/12,$B$4-B207,$B$4,$F$4)</f>
        <v>#NUM!</v>
      </c>
      <c r="F206" s="8" t="e">
        <f t="shared" si="11"/>
        <v>#NUM!</v>
      </c>
    </row>
    <row r="207" spans="1:6" x14ac:dyDescent="0.2">
      <c r="A207" s="1">
        <f t="shared" si="9"/>
        <v>203</v>
      </c>
      <c r="B207" s="1">
        <f t="shared" si="10"/>
        <v>-64</v>
      </c>
      <c r="C207" s="5">
        <f>'360 IRA Input'!$C$14</f>
        <v>350</v>
      </c>
      <c r="D207" s="6" t="e">
        <f>-PPMT('360 IRA Input'!$C$13/12,$B$4-B208,$B$4,$F$4)</f>
        <v>#NUM!</v>
      </c>
      <c r="E207" s="6" t="e">
        <f>-IPMT('360 IRA Input'!$C$13/12,$B$4-B208,$B$4,$F$4)</f>
        <v>#NUM!</v>
      </c>
      <c r="F207" s="8" t="e">
        <f t="shared" si="11"/>
        <v>#NUM!</v>
      </c>
    </row>
    <row r="208" spans="1:6" x14ac:dyDescent="0.2">
      <c r="A208" s="2">
        <f t="shared" si="9"/>
        <v>204</v>
      </c>
      <c r="B208" s="3">
        <f t="shared" si="10"/>
        <v>-65</v>
      </c>
      <c r="C208" s="5">
        <f>'360 IRA Input'!$C$14</f>
        <v>350</v>
      </c>
      <c r="D208" s="6" t="e">
        <f>-PPMT('360 IRA Input'!$C$13/12,$B$4-B209,$B$4,$F$4)</f>
        <v>#NUM!</v>
      </c>
      <c r="E208" s="6" t="e">
        <f>-IPMT('360 IRA Input'!$C$13/12,$B$4-B209,$B$4,$F$4)</f>
        <v>#NUM!</v>
      </c>
      <c r="F208" s="8" t="e">
        <f t="shared" si="11"/>
        <v>#NUM!</v>
      </c>
    </row>
    <row r="209" spans="1:6" x14ac:dyDescent="0.2">
      <c r="A209" s="1">
        <f t="shared" si="9"/>
        <v>205</v>
      </c>
      <c r="B209" s="1">
        <f t="shared" si="10"/>
        <v>-66</v>
      </c>
      <c r="C209" s="5">
        <f>'360 IRA Input'!$C$14</f>
        <v>350</v>
      </c>
      <c r="D209" s="6" t="e">
        <f>-PPMT('360 IRA Input'!$C$13/12,$B$4-B210,$B$4,$F$4)</f>
        <v>#NUM!</v>
      </c>
      <c r="E209" s="6" t="e">
        <f>-IPMT('360 IRA Input'!$C$13/12,$B$4-B210,$B$4,$F$4)</f>
        <v>#NUM!</v>
      </c>
      <c r="F209" s="8" t="e">
        <f t="shared" si="11"/>
        <v>#NUM!</v>
      </c>
    </row>
    <row r="210" spans="1:6" x14ac:dyDescent="0.2">
      <c r="A210" s="1">
        <f t="shared" si="9"/>
        <v>206</v>
      </c>
      <c r="B210" s="1">
        <f t="shared" si="10"/>
        <v>-67</v>
      </c>
      <c r="C210" s="5">
        <f>'360 IRA Input'!$C$14</f>
        <v>350</v>
      </c>
      <c r="D210" s="6" t="e">
        <f>-PPMT('360 IRA Input'!$C$13/12,$B$4-B211,$B$4,$F$4)</f>
        <v>#NUM!</v>
      </c>
      <c r="E210" s="6" t="e">
        <f>-IPMT('360 IRA Input'!$C$13/12,$B$4-B211,$B$4,$F$4)</f>
        <v>#NUM!</v>
      </c>
      <c r="F210" s="8" t="e">
        <f t="shared" si="11"/>
        <v>#NUM!</v>
      </c>
    </row>
    <row r="211" spans="1:6" x14ac:dyDescent="0.2">
      <c r="A211" s="1">
        <f t="shared" si="9"/>
        <v>207</v>
      </c>
      <c r="B211" s="1">
        <f t="shared" si="10"/>
        <v>-68</v>
      </c>
      <c r="C211" s="5">
        <f>'360 IRA Input'!$C$14</f>
        <v>350</v>
      </c>
      <c r="D211" s="6" t="e">
        <f>-PPMT('360 IRA Input'!$C$13/12,$B$4-B212,$B$4,$F$4)</f>
        <v>#NUM!</v>
      </c>
      <c r="E211" s="6" t="e">
        <f>-IPMT('360 IRA Input'!$C$13/12,$B$4-B212,$B$4,$F$4)</f>
        <v>#NUM!</v>
      </c>
      <c r="F211" s="8" t="e">
        <f t="shared" si="11"/>
        <v>#NUM!</v>
      </c>
    </row>
    <row r="212" spans="1:6" x14ac:dyDescent="0.2">
      <c r="A212" s="1">
        <f t="shared" si="9"/>
        <v>208</v>
      </c>
      <c r="B212" s="1">
        <f t="shared" si="10"/>
        <v>-69</v>
      </c>
      <c r="C212" s="5">
        <f>'360 IRA Input'!$C$14</f>
        <v>350</v>
      </c>
      <c r="D212" s="6" t="e">
        <f>-PPMT('360 IRA Input'!$C$13/12,$B$4-B213,$B$4,$F$4)</f>
        <v>#NUM!</v>
      </c>
      <c r="E212" s="6" t="e">
        <f>-IPMT('360 IRA Input'!$C$13/12,$B$4-B213,$B$4,$F$4)</f>
        <v>#NUM!</v>
      </c>
      <c r="F212" s="8" t="e">
        <f t="shared" si="11"/>
        <v>#NUM!</v>
      </c>
    </row>
    <row r="213" spans="1:6" x14ac:dyDescent="0.2">
      <c r="A213" s="1">
        <f t="shared" si="9"/>
        <v>209</v>
      </c>
      <c r="B213" s="1">
        <f t="shared" si="10"/>
        <v>-70</v>
      </c>
      <c r="C213" s="5">
        <f>'360 IRA Input'!$C$14</f>
        <v>350</v>
      </c>
      <c r="D213" s="6" t="e">
        <f>-PPMT('360 IRA Input'!$C$13/12,$B$4-B214,$B$4,$F$4)</f>
        <v>#NUM!</v>
      </c>
      <c r="E213" s="6" t="e">
        <f>-IPMT('360 IRA Input'!$C$13/12,$B$4-B214,$B$4,$F$4)</f>
        <v>#NUM!</v>
      </c>
      <c r="F213" s="8" t="e">
        <f t="shared" si="11"/>
        <v>#NUM!</v>
      </c>
    </row>
    <row r="214" spans="1:6" x14ac:dyDescent="0.2">
      <c r="A214" s="1">
        <f t="shared" si="9"/>
        <v>210</v>
      </c>
      <c r="B214" s="1">
        <f t="shared" si="10"/>
        <v>-71</v>
      </c>
      <c r="C214" s="5">
        <f>'360 IRA Input'!$C$14</f>
        <v>350</v>
      </c>
      <c r="D214" s="6" t="e">
        <f>-PPMT('360 IRA Input'!$C$13/12,$B$4-B215,$B$4,$F$4)</f>
        <v>#NUM!</v>
      </c>
      <c r="E214" s="6" t="e">
        <f>-IPMT('360 IRA Input'!$C$13/12,$B$4-B215,$B$4,$F$4)</f>
        <v>#NUM!</v>
      </c>
      <c r="F214" s="8" t="e">
        <f t="shared" si="11"/>
        <v>#NUM!</v>
      </c>
    </row>
    <row r="215" spans="1:6" x14ac:dyDescent="0.2">
      <c r="A215" s="1">
        <f t="shared" si="9"/>
        <v>211</v>
      </c>
      <c r="B215" s="1">
        <f t="shared" si="10"/>
        <v>-72</v>
      </c>
      <c r="C215" s="5">
        <f>'360 IRA Input'!$C$14</f>
        <v>350</v>
      </c>
      <c r="D215" s="6" t="e">
        <f>-PPMT('360 IRA Input'!$C$13/12,$B$4-B216,$B$4,$F$4)</f>
        <v>#NUM!</v>
      </c>
      <c r="E215" s="6" t="e">
        <f>-IPMT('360 IRA Input'!$C$13/12,$B$4-B216,$B$4,$F$4)</f>
        <v>#NUM!</v>
      </c>
      <c r="F215" s="8" t="e">
        <f t="shared" si="11"/>
        <v>#NUM!</v>
      </c>
    </row>
    <row r="216" spans="1:6" x14ac:dyDescent="0.2">
      <c r="A216" s="1">
        <f t="shared" si="9"/>
        <v>212</v>
      </c>
      <c r="B216" s="1">
        <f t="shared" si="10"/>
        <v>-73</v>
      </c>
      <c r="C216" s="5">
        <f>'360 IRA Input'!$C$14</f>
        <v>350</v>
      </c>
      <c r="D216" s="6" t="e">
        <f>-PPMT('360 IRA Input'!$C$13/12,$B$4-B217,$B$4,$F$4)</f>
        <v>#NUM!</v>
      </c>
      <c r="E216" s="6" t="e">
        <f>-IPMT('360 IRA Input'!$C$13/12,$B$4-B217,$B$4,$F$4)</f>
        <v>#NUM!</v>
      </c>
      <c r="F216" s="8" t="e">
        <f t="shared" si="11"/>
        <v>#NUM!</v>
      </c>
    </row>
    <row r="217" spans="1:6" x14ac:dyDescent="0.2">
      <c r="A217" s="1">
        <f t="shared" si="9"/>
        <v>213</v>
      </c>
      <c r="B217" s="1">
        <f t="shared" si="10"/>
        <v>-74</v>
      </c>
      <c r="C217" s="5">
        <f>'360 IRA Input'!$C$14</f>
        <v>350</v>
      </c>
      <c r="D217" s="6" t="e">
        <f>-PPMT('360 IRA Input'!$C$13/12,$B$4-B218,$B$4,$F$4)</f>
        <v>#NUM!</v>
      </c>
      <c r="E217" s="6" t="e">
        <f>-IPMT('360 IRA Input'!$C$13/12,$B$4-B218,$B$4,$F$4)</f>
        <v>#NUM!</v>
      </c>
      <c r="F217" s="8" t="e">
        <f t="shared" si="11"/>
        <v>#NUM!</v>
      </c>
    </row>
    <row r="218" spans="1:6" x14ac:dyDescent="0.2">
      <c r="A218" s="1">
        <f t="shared" si="9"/>
        <v>214</v>
      </c>
      <c r="B218" s="1">
        <f t="shared" si="10"/>
        <v>-75</v>
      </c>
      <c r="C218" s="5">
        <f>'360 IRA Input'!$C$14</f>
        <v>350</v>
      </c>
      <c r="D218" s="6" t="e">
        <f>-PPMT('360 IRA Input'!$C$13/12,$B$4-B219,$B$4,$F$4)</f>
        <v>#NUM!</v>
      </c>
      <c r="E218" s="6" t="e">
        <f>-IPMT('360 IRA Input'!$C$13/12,$B$4-B219,$B$4,$F$4)</f>
        <v>#NUM!</v>
      </c>
      <c r="F218" s="8" t="e">
        <f t="shared" si="11"/>
        <v>#NUM!</v>
      </c>
    </row>
    <row r="219" spans="1:6" x14ac:dyDescent="0.2">
      <c r="A219" s="1">
        <f t="shared" si="9"/>
        <v>215</v>
      </c>
      <c r="B219" s="1">
        <f t="shared" si="10"/>
        <v>-76</v>
      </c>
      <c r="C219" s="5">
        <f>'360 IRA Input'!$C$14</f>
        <v>350</v>
      </c>
      <c r="D219" s="6" t="e">
        <f>-PPMT('360 IRA Input'!$C$13/12,$B$4-B220,$B$4,$F$4)</f>
        <v>#NUM!</v>
      </c>
      <c r="E219" s="6" t="e">
        <f>-IPMT('360 IRA Input'!$C$13/12,$B$4-B220,$B$4,$F$4)</f>
        <v>#NUM!</v>
      </c>
      <c r="F219" s="8" t="e">
        <f t="shared" si="11"/>
        <v>#NUM!</v>
      </c>
    </row>
    <row r="220" spans="1:6" x14ac:dyDescent="0.2">
      <c r="A220" s="2">
        <f t="shared" si="9"/>
        <v>216</v>
      </c>
      <c r="B220" s="3">
        <f t="shared" si="10"/>
        <v>-77</v>
      </c>
      <c r="C220" s="5">
        <f>'360 IRA Input'!$C$14</f>
        <v>350</v>
      </c>
      <c r="D220" s="6" t="e">
        <f>-PPMT('360 IRA Input'!$C$13/12,$B$4-B221,$B$4,$F$4)</f>
        <v>#NUM!</v>
      </c>
      <c r="E220" s="6" t="e">
        <f>-IPMT('360 IRA Input'!$C$13/12,$B$4-B221,$B$4,$F$4)</f>
        <v>#NUM!</v>
      </c>
      <c r="F220" s="8" t="e">
        <f t="shared" si="11"/>
        <v>#NUM!</v>
      </c>
    </row>
    <row r="221" spans="1:6" x14ac:dyDescent="0.2">
      <c r="A221" s="1">
        <f t="shared" si="9"/>
        <v>217</v>
      </c>
      <c r="B221" s="1">
        <f t="shared" si="10"/>
        <v>-78</v>
      </c>
      <c r="C221" s="5">
        <f>'360 IRA Input'!$C$14</f>
        <v>350</v>
      </c>
      <c r="D221" s="6" t="e">
        <f>-PPMT('360 IRA Input'!$C$13/12,$B$4-B222,$B$4,$F$4)</f>
        <v>#NUM!</v>
      </c>
      <c r="E221" s="6" t="e">
        <f>-IPMT('360 IRA Input'!$C$13/12,$B$4-B222,$B$4,$F$4)</f>
        <v>#NUM!</v>
      </c>
      <c r="F221" s="8" t="e">
        <f t="shared" si="11"/>
        <v>#NUM!</v>
      </c>
    </row>
    <row r="222" spans="1:6" x14ac:dyDescent="0.2">
      <c r="A222" s="1">
        <f t="shared" si="9"/>
        <v>218</v>
      </c>
      <c r="B222" s="1">
        <f t="shared" si="10"/>
        <v>-79</v>
      </c>
      <c r="C222" s="5">
        <f>'360 IRA Input'!$C$14</f>
        <v>350</v>
      </c>
      <c r="D222" s="6" t="e">
        <f>-PPMT('360 IRA Input'!$C$13/12,$B$4-B223,$B$4,$F$4)</f>
        <v>#NUM!</v>
      </c>
      <c r="E222" s="6" t="e">
        <f>-IPMT('360 IRA Input'!$C$13/12,$B$4-B223,$B$4,$F$4)</f>
        <v>#NUM!</v>
      </c>
      <c r="F222" s="8" t="e">
        <f t="shared" si="11"/>
        <v>#NUM!</v>
      </c>
    </row>
    <row r="223" spans="1:6" x14ac:dyDescent="0.2">
      <c r="A223" s="1">
        <f t="shared" si="9"/>
        <v>219</v>
      </c>
      <c r="B223" s="1">
        <f t="shared" si="10"/>
        <v>-80</v>
      </c>
      <c r="C223" s="5">
        <f>'360 IRA Input'!$C$14</f>
        <v>350</v>
      </c>
      <c r="D223" s="6" t="e">
        <f>-PPMT('360 IRA Input'!$C$13/12,$B$4-B224,$B$4,$F$4)</f>
        <v>#NUM!</v>
      </c>
      <c r="E223" s="6" t="e">
        <f>-IPMT('360 IRA Input'!$C$13/12,$B$4-B224,$B$4,$F$4)</f>
        <v>#NUM!</v>
      </c>
      <c r="F223" s="8" t="e">
        <f t="shared" si="11"/>
        <v>#NUM!</v>
      </c>
    </row>
    <row r="224" spans="1:6" x14ac:dyDescent="0.2">
      <c r="A224" s="1">
        <f t="shared" si="9"/>
        <v>220</v>
      </c>
      <c r="B224" s="1">
        <f t="shared" si="10"/>
        <v>-81</v>
      </c>
      <c r="C224" s="5">
        <f>'360 IRA Input'!$C$14</f>
        <v>350</v>
      </c>
      <c r="D224" s="6" t="e">
        <f>-PPMT('360 IRA Input'!$C$13/12,$B$4-B225,$B$4,$F$4)</f>
        <v>#NUM!</v>
      </c>
      <c r="E224" s="6" t="e">
        <f>-IPMT('360 IRA Input'!$C$13/12,$B$4-B225,$B$4,$F$4)</f>
        <v>#NUM!</v>
      </c>
      <c r="F224" s="8" t="e">
        <f t="shared" si="11"/>
        <v>#NUM!</v>
      </c>
    </row>
    <row r="225" spans="1:6" x14ac:dyDescent="0.2">
      <c r="A225" s="1">
        <f t="shared" si="9"/>
        <v>221</v>
      </c>
      <c r="B225" s="1">
        <f t="shared" si="10"/>
        <v>-82</v>
      </c>
      <c r="C225" s="5">
        <f>'360 IRA Input'!$C$14</f>
        <v>350</v>
      </c>
      <c r="D225" s="6" t="e">
        <f>-PPMT('360 IRA Input'!$C$13/12,$B$4-B226,$B$4,$F$4)</f>
        <v>#NUM!</v>
      </c>
      <c r="E225" s="6" t="e">
        <f>-IPMT('360 IRA Input'!$C$13/12,$B$4-B226,$B$4,$F$4)</f>
        <v>#NUM!</v>
      </c>
      <c r="F225" s="8" t="e">
        <f t="shared" si="11"/>
        <v>#NUM!</v>
      </c>
    </row>
    <row r="226" spans="1:6" x14ac:dyDescent="0.2">
      <c r="A226" s="1">
        <f t="shared" si="9"/>
        <v>222</v>
      </c>
      <c r="B226" s="1">
        <f t="shared" si="10"/>
        <v>-83</v>
      </c>
      <c r="C226" s="5">
        <f>'360 IRA Input'!$C$14</f>
        <v>350</v>
      </c>
      <c r="D226" s="6" t="e">
        <f>-PPMT('360 IRA Input'!$C$13/12,$B$4-B227,$B$4,$F$4)</f>
        <v>#NUM!</v>
      </c>
      <c r="E226" s="6" t="e">
        <f>-IPMT('360 IRA Input'!$C$13/12,$B$4-B227,$B$4,$F$4)</f>
        <v>#NUM!</v>
      </c>
      <c r="F226" s="8" t="e">
        <f t="shared" si="11"/>
        <v>#NUM!</v>
      </c>
    </row>
    <row r="227" spans="1:6" x14ac:dyDescent="0.2">
      <c r="A227" s="1">
        <f t="shared" si="9"/>
        <v>223</v>
      </c>
      <c r="B227" s="1">
        <f t="shared" si="10"/>
        <v>-84</v>
      </c>
      <c r="C227" s="5">
        <f>'360 IRA Input'!$C$14</f>
        <v>350</v>
      </c>
      <c r="D227" s="6" t="e">
        <f>-PPMT('360 IRA Input'!$C$13/12,$B$4-B228,$B$4,$F$4)</f>
        <v>#NUM!</v>
      </c>
      <c r="E227" s="6" t="e">
        <f>-IPMT('360 IRA Input'!$C$13/12,$B$4-B228,$B$4,$F$4)</f>
        <v>#NUM!</v>
      </c>
      <c r="F227" s="8" t="e">
        <f t="shared" si="11"/>
        <v>#NUM!</v>
      </c>
    </row>
    <row r="228" spans="1:6" x14ac:dyDescent="0.2">
      <c r="A228" s="1">
        <f t="shared" si="9"/>
        <v>224</v>
      </c>
      <c r="B228" s="1">
        <f t="shared" si="10"/>
        <v>-85</v>
      </c>
      <c r="C228" s="5">
        <f>'360 IRA Input'!$C$14</f>
        <v>350</v>
      </c>
      <c r="D228" s="6" t="e">
        <f>-PPMT('360 IRA Input'!$C$13/12,$B$4-B229,$B$4,$F$4)</f>
        <v>#NUM!</v>
      </c>
      <c r="E228" s="6" t="e">
        <f>-IPMT('360 IRA Input'!$C$13/12,$B$4-B229,$B$4,$F$4)</f>
        <v>#NUM!</v>
      </c>
      <c r="F228" s="8" t="e">
        <f t="shared" si="11"/>
        <v>#NUM!</v>
      </c>
    </row>
    <row r="229" spans="1:6" x14ac:dyDescent="0.2">
      <c r="A229" s="1">
        <f t="shared" si="9"/>
        <v>225</v>
      </c>
      <c r="B229" s="1">
        <f t="shared" si="10"/>
        <v>-86</v>
      </c>
      <c r="C229" s="5">
        <f>'360 IRA Input'!$C$14</f>
        <v>350</v>
      </c>
      <c r="D229" s="6" t="e">
        <f>-PPMT('360 IRA Input'!$C$13/12,$B$4-B230,$B$4,$F$4)</f>
        <v>#NUM!</v>
      </c>
      <c r="E229" s="6" t="e">
        <f>-IPMT('360 IRA Input'!$C$13/12,$B$4-B230,$B$4,$F$4)</f>
        <v>#NUM!</v>
      </c>
      <c r="F229" s="8" t="e">
        <f t="shared" si="11"/>
        <v>#NUM!</v>
      </c>
    </row>
    <row r="230" spans="1:6" x14ac:dyDescent="0.2">
      <c r="A230" s="1">
        <f t="shared" si="9"/>
        <v>226</v>
      </c>
      <c r="B230" s="1">
        <f t="shared" si="10"/>
        <v>-87</v>
      </c>
      <c r="C230" s="5">
        <f>'360 IRA Input'!$C$14</f>
        <v>350</v>
      </c>
      <c r="D230" s="6" t="e">
        <f>-PPMT('360 IRA Input'!$C$13/12,$B$4-B231,$B$4,$F$4)</f>
        <v>#NUM!</v>
      </c>
      <c r="E230" s="6" t="e">
        <f>-IPMT('360 IRA Input'!$C$13/12,$B$4-B231,$B$4,$F$4)</f>
        <v>#NUM!</v>
      </c>
      <c r="F230" s="8" t="e">
        <f t="shared" si="11"/>
        <v>#NUM!</v>
      </c>
    </row>
    <row r="231" spans="1:6" x14ac:dyDescent="0.2">
      <c r="A231" s="1">
        <f t="shared" si="9"/>
        <v>227</v>
      </c>
      <c r="B231" s="1">
        <f t="shared" si="10"/>
        <v>-88</v>
      </c>
      <c r="C231" s="5">
        <f>'360 IRA Input'!$C$14</f>
        <v>350</v>
      </c>
      <c r="D231" s="6" t="e">
        <f>-PPMT('360 IRA Input'!$C$13/12,$B$4-B232,$B$4,$F$4)</f>
        <v>#NUM!</v>
      </c>
      <c r="E231" s="6" t="e">
        <f>-IPMT('360 IRA Input'!$C$13/12,$B$4-B232,$B$4,$F$4)</f>
        <v>#NUM!</v>
      </c>
      <c r="F231" s="8" t="e">
        <f t="shared" si="11"/>
        <v>#NUM!</v>
      </c>
    </row>
    <row r="232" spans="1:6" x14ac:dyDescent="0.2">
      <c r="A232" s="2">
        <f t="shared" si="9"/>
        <v>228</v>
      </c>
      <c r="B232" s="3">
        <f t="shared" si="10"/>
        <v>-89</v>
      </c>
      <c r="C232" s="5">
        <f>'360 IRA Input'!$C$14</f>
        <v>350</v>
      </c>
      <c r="D232" s="6" t="e">
        <f>-PPMT('360 IRA Input'!$C$13/12,$B$4-B233,$B$4,$F$4)</f>
        <v>#NUM!</v>
      </c>
      <c r="E232" s="6" t="e">
        <f>-IPMT('360 IRA Input'!$C$13/12,$B$4-B233,$B$4,$F$4)</f>
        <v>#NUM!</v>
      </c>
      <c r="F232" s="8" t="e">
        <f t="shared" si="11"/>
        <v>#NUM!</v>
      </c>
    </row>
    <row r="233" spans="1:6" x14ac:dyDescent="0.2">
      <c r="A233" s="1">
        <f t="shared" si="9"/>
        <v>229</v>
      </c>
      <c r="B233" s="1">
        <f t="shared" si="10"/>
        <v>-90</v>
      </c>
      <c r="C233" s="5">
        <f>'360 IRA Input'!$C$14</f>
        <v>350</v>
      </c>
      <c r="D233" s="6" t="e">
        <f>-PPMT('360 IRA Input'!$C$13/12,$B$4-B234,$B$4,$F$4)</f>
        <v>#NUM!</v>
      </c>
      <c r="E233" s="6" t="e">
        <f>-IPMT('360 IRA Input'!$C$13/12,$B$4-B234,$B$4,$F$4)</f>
        <v>#NUM!</v>
      </c>
      <c r="F233" s="8" t="e">
        <f t="shared" si="11"/>
        <v>#NUM!</v>
      </c>
    </row>
    <row r="234" spans="1:6" x14ac:dyDescent="0.2">
      <c r="A234" s="1">
        <f t="shared" si="9"/>
        <v>230</v>
      </c>
      <c r="B234" s="1">
        <f t="shared" si="10"/>
        <v>-91</v>
      </c>
      <c r="C234" s="5">
        <f>'360 IRA Input'!$C$14</f>
        <v>350</v>
      </c>
      <c r="D234" s="6" t="e">
        <f>-PPMT('360 IRA Input'!$C$13/12,$B$4-B235,$B$4,$F$4)</f>
        <v>#NUM!</v>
      </c>
      <c r="E234" s="6" t="e">
        <f>-IPMT('360 IRA Input'!$C$13/12,$B$4-B235,$B$4,$F$4)</f>
        <v>#NUM!</v>
      </c>
      <c r="F234" s="8" t="e">
        <f t="shared" si="11"/>
        <v>#NUM!</v>
      </c>
    </row>
    <row r="235" spans="1:6" x14ac:dyDescent="0.2">
      <c r="A235" s="1">
        <f t="shared" si="9"/>
        <v>231</v>
      </c>
      <c r="B235" s="1">
        <f t="shared" si="10"/>
        <v>-92</v>
      </c>
      <c r="C235" s="5">
        <f>'360 IRA Input'!$C$14</f>
        <v>350</v>
      </c>
      <c r="D235" s="6" t="e">
        <f>-PPMT('360 IRA Input'!$C$13/12,$B$4-B236,$B$4,$F$4)</f>
        <v>#NUM!</v>
      </c>
      <c r="E235" s="6" t="e">
        <f>-IPMT('360 IRA Input'!$C$13/12,$B$4-B236,$B$4,$F$4)</f>
        <v>#NUM!</v>
      </c>
      <c r="F235" s="8" t="e">
        <f t="shared" si="11"/>
        <v>#NUM!</v>
      </c>
    </row>
    <row r="236" spans="1:6" x14ac:dyDescent="0.2">
      <c r="A236" s="1">
        <f t="shared" si="9"/>
        <v>232</v>
      </c>
      <c r="B236" s="1">
        <f t="shared" si="10"/>
        <v>-93</v>
      </c>
      <c r="C236" s="5">
        <f>'360 IRA Input'!$C$14</f>
        <v>350</v>
      </c>
      <c r="D236" s="6" t="e">
        <f>-PPMT('360 IRA Input'!$C$13/12,$B$4-B237,$B$4,$F$4)</f>
        <v>#NUM!</v>
      </c>
      <c r="E236" s="6" t="e">
        <f>-IPMT('360 IRA Input'!$C$13/12,$B$4-B237,$B$4,$F$4)</f>
        <v>#NUM!</v>
      </c>
      <c r="F236" s="8" t="e">
        <f t="shared" si="11"/>
        <v>#NUM!</v>
      </c>
    </row>
    <row r="237" spans="1:6" x14ac:dyDescent="0.2">
      <c r="A237" s="1">
        <f t="shared" si="9"/>
        <v>233</v>
      </c>
      <c r="B237" s="1">
        <f t="shared" si="10"/>
        <v>-94</v>
      </c>
      <c r="C237" s="5">
        <f>'360 IRA Input'!$C$14</f>
        <v>350</v>
      </c>
      <c r="D237" s="6" t="e">
        <f>-PPMT('360 IRA Input'!$C$13/12,$B$4-B238,$B$4,$F$4)</f>
        <v>#NUM!</v>
      </c>
      <c r="E237" s="6" t="e">
        <f>-IPMT('360 IRA Input'!$C$13/12,$B$4-B238,$B$4,$F$4)</f>
        <v>#NUM!</v>
      </c>
      <c r="F237" s="8" t="e">
        <f t="shared" si="11"/>
        <v>#NUM!</v>
      </c>
    </row>
    <row r="238" spans="1:6" x14ac:dyDescent="0.2">
      <c r="A238" s="1">
        <f t="shared" si="9"/>
        <v>234</v>
      </c>
      <c r="B238" s="1">
        <f t="shared" si="10"/>
        <v>-95</v>
      </c>
      <c r="C238" s="5">
        <f>'360 IRA Input'!$C$14</f>
        <v>350</v>
      </c>
      <c r="D238" s="6" t="e">
        <f>-PPMT('360 IRA Input'!$C$13/12,$B$4-B239,$B$4,$F$4)</f>
        <v>#NUM!</v>
      </c>
      <c r="E238" s="6" t="e">
        <f>-IPMT('360 IRA Input'!$C$13/12,$B$4-B239,$B$4,$F$4)</f>
        <v>#NUM!</v>
      </c>
      <c r="F238" s="8" t="e">
        <f t="shared" si="11"/>
        <v>#NUM!</v>
      </c>
    </row>
    <row r="239" spans="1:6" x14ac:dyDescent="0.2">
      <c r="A239" s="1">
        <f t="shared" si="9"/>
        <v>235</v>
      </c>
      <c r="B239" s="1">
        <f t="shared" si="10"/>
        <v>-96</v>
      </c>
      <c r="C239" s="5">
        <f>'360 IRA Input'!$C$14</f>
        <v>350</v>
      </c>
      <c r="D239" s="6" t="e">
        <f>-PPMT('360 IRA Input'!$C$13/12,$B$4-B240,$B$4,$F$4)</f>
        <v>#NUM!</v>
      </c>
      <c r="E239" s="6" t="e">
        <f>-IPMT('360 IRA Input'!$C$13/12,$B$4-B240,$B$4,$F$4)</f>
        <v>#NUM!</v>
      </c>
      <c r="F239" s="8" t="e">
        <f t="shared" si="11"/>
        <v>#NUM!</v>
      </c>
    </row>
    <row r="240" spans="1:6" x14ac:dyDescent="0.2">
      <c r="A240" s="1">
        <f t="shared" si="9"/>
        <v>236</v>
      </c>
      <c r="B240" s="1">
        <f t="shared" si="10"/>
        <v>-97</v>
      </c>
      <c r="C240" s="5">
        <f>'360 IRA Input'!$C$14</f>
        <v>350</v>
      </c>
      <c r="D240" s="6" t="e">
        <f>-PPMT('360 IRA Input'!$C$13/12,$B$4-B241,$B$4,$F$4)</f>
        <v>#NUM!</v>
      </c>
      <c r="E240" s="6" t="e">
        <f>-IPMT('360 IRA Input'!$C$13/12,$B$4-B241,$B$4,$F$4)</f>
        <v>#NUM!</v>
      </c>
      <c r="F240" s="8" t="e">
        <f t="shared" si="11"/>
        <v>#NUM!</v>
      </c>
    </row>
    <row r="241" spans="1:6" x14ac:dyDescent="0.2">
      <c r="A241" s="1">
        <f t="shared" si="9"/>
        <v>237</v>
      </c>
      <c r="B241" s="1">
        <f t="shared" si="10"/>
        <v>-98</v>
      </c>
      <c r="C241" s="5">
        <f>'360 IRA Input'!$C$14</f>
        <v>350</v>
      </c>
      <c r="D241" s="6" t="e">
        <f>-PPMT('360 IRA Input'!$C$13/12,$B$4-B242,$B$4,$F$4)</f>
        <v>#NUM!</v>
      </c>
      <c r="E241" s="6" t="e">
        <f>-IPMT('360 IRA Input'!$C$13/12,$B$4-B242,$B$4,$F$4)</f>
        <v>#NUM!</v>
      </c>
      <c r="F241" s="8" t="e">
        <f t="shared" si="11"/>
        <v>#NUM!</v>
      </c>
    </row>
    <row r="242" spans="1:6" x14ac:dyDescent="0.2">
      <c r="A242" s="1">
        <f t="shared" si="9"/>
        <v>238</v>
      </c>
      <c r="B242" s="1">
        <f t="shared" si="10"/>
        <v>-99</v>
      </c>
      <c r="C242" s="5">
        <f>'360 IRA Input'!$C$14</f>
        <v>350</v>
      </c>
      <c r="D242" s="6" t="e">
        <f>-PPMT('360 IRA Input'!$C$13/12,$B$4-B243,$B$4,$F$4)</f>
        <v>#NUM!</v>
      </c>
      <c r="E242" s="6" t="e">
        <f>-IPMT('360 IRA Input'!$C$13/12,$B$4-B243,$B$4,$F$4)</f>
        <v>#NUM!</v>
      </c>
      <c r="F242" s="8" t="e">
        <f t="shared" si="11"/>
        <v>#NUM!</v>
      </c>
    </row>
    <row r="243" spans="1:6" x14ac:dyDescent="0.2">
      <c r="A243" s="1">
        <f t="shared" si="9"/>
        <v>239</v>
      </c>
      <c r="B243" s="1">
        <f t="shared" si="10"/>
        <v>-100</v>
      </c>
      <c r="C243" s="5">
        <f>'360 IRA Input'!$C$14</f>
        <v>350</v>
      </c>
      <c r="D243" s="6" t="e">
        <f>-PPMT('360 IRA Input'!$C$13/12,$B$4-B244,$B$4,$F$4)</f>
        <v>#NUM!</v>
      </c>
      <c r="E243" s="6" t="e">
        <f>-IPMT('360 IRA Input'!$C$13/12,$B$4-B244,$B$4,$F$4)</f>
        <v>#NUM!</v>
      </c>
      <c r="F243" s="8" t="e">
        <f t="shared" si="11"/>
        <v>#NUM!</v>
      </c>
    </row>
    <row r="244" spans="1:6" x14ac:dyDescent="0.2">
      <c r="A244" s="2">
        <f t="shared" si="9"/>
        <v>240</v>
      </c>
      <c r="B244" s="3">
        <f t="shared" si="10"/>
        <v>-101</v>
      </c>
      <c r="C244" s="5">
        <f>'360 IRA Input'!$C$14</f>
        <v>350</v>
      </c>
      <c r="D244" s="6" t="e">
        <f>-PPMT('360 IRA Input'!$C$13/12,$B$4-B245,$B$4,$F$4)</f>
        <v>#NUM!</v>
      </c>
      <c r="E244" s="6" t="e">
        <f>-IPMT('360 IRA Input'!$C$13/12,$B$4-B245,$B$4,$F$4)</f>
        <v>#NUM!</v>
      </c>
      <c r="F244" s="8" t="e">
        <f t="shared" si="11"/>
        <v>#NUM!</v>
      </c>
    </row>
    <row r="245" spans="1:6" x14ac:dyDescent="0.2">
      <c r="A245" s="1">
        <f t="shared" si="9"/>
        <v>241</v>
      </c>
      <c r="B245" s="1">
        <f t="shared" si="10"/>
        <v>-102</v>
      </c>
      <c r="C245" s="5">
        <f>'360 IRA Input'!$C$14</f>
        <v>350</v>
      </c>
      <c r="D245" s="6" t="e">
        <f>-PPMT('360 IRA Input'!$C$13/12,$B$4-B246,$B$4,$F$4)</f>
        <v>#NUM!</v>
      </c>
      <c r="E245" s="6" t="e">
        <f>-IPMT('360 IRA Input'!$C$13/12,$B$4-B246,$B$4,$F$4)</f>
        <v>#NUM!</v>
      </c>
      <c r="F245" s="8" t="e">
        <f t="shared" si="11"/>
        <v>#NUM!</v>
      </c>
    </row>
    <row r="246" spans="1:6" x14ac:dyDescent="0.2">
      <c r="A246" s="1">
        <f t="shared" si="9"/>
        <v>242</v>
      </c>
      <c r="B246" s="1">
        <f t="shared" si="10"/>
        <v>-103</v>
      </c>
      <c r="C246" s="5">
        <f>'360 IRA Input'!$C$14</f>
        <v>350</v>
      </c>
      <c r="D246" s="6" t="e">
        <f>-PPMT('360 IRA Input'!$C$13/12,$B$4-B247,$B$4,$F$4)</f>
        <v>#NUM!</v>
      </c>
      <c r="E246" s="6" t="e">
        <f>-IPMT('360 IRA Input'!$C$13/12,$B$4-B247,$B$4,$F$4)</f>
        <v>#NUM!</v>
      </c>
      <c r="F246" s="8" t="e">
        <f t="shared" si="11"/>
        <v>#NUM!</v>
      </c>
    </row>
    <row r="247" spans="1:6" x14ac:dyDescent="0.2">
      <c r="A247" s="1">
        <f t="shared" si="9"/>
        <v>243</v>
      </c>
      <c r="B247" s="1">
        <f t="shared" si="10"/>
        <v>-104</v>
      </c>
      <c r="C247" s="5">
        <f>'360 IRA Input'!$C$14</f>
        <v>350</v>
      </c>
      <c r="D247" s="6" t="e">
        <f>-PPMT('360 IRA Input'!$C$13/12,$B$4-B248,$B$4,$F$4)</f>
        <v>#NUM!</v>
      </c>
      <c r="E247" s="6" t="e">
        <f>-IPMT('360 IRA Input'!$C$13/12,$B$4-B248,$B$4,$F$4)</f>
        <v>#NUM!</v>
      </c>
      <c r="F247" s="8" t="e">
        <f t="shared" si="11"/>
        <v>#NUM!</v>
      </c>
    </row>
    <row r="248" spans="1:6" x14ac:dyDescent="0.2">
      <c r="A248" s="1">
        <f t="shared" si="9"/>
        <v>244</v>
      </c>
      <c r="B248" s="1">
        <f t="shared" si="10"/>
        <v>-105</v>
      </c>
      <c r="C248" s="5">
        <f>'360 IRA Input'!$C$14</f>
        <v>350</v>
      </c>
      <c r="D248" s="6" t="e">
        <f>-PPMT('360 IRA Input'!$C$13/12,$B$4-B249,$B$4,$F$4)</f>
        <v>#NUM!</v>
      </c>
      <c r="E248" s="6" t="e">
        <f>-IPMT('360 IRA Input'!$C$13/12,$B$4-B249,$B$4,$F$4)</f>
        <v>#NUM!</v>
      </c>
      <c r="F248" s="8" t="e">
        <f t="shared" si="11"/>
        <v>#NUM!</v>
      </c>
    </row>
    <row r="249" spans="1:6" x14ac:dyDescent="0.2">
      <c r="A249" s="1">
        <f t="shared" si="9"/>
        <v>245</v>
      </c>
      <c r="B249" s="1">
        <f t="shared" si="10"/>
        <v>-106</v>
      </c>
      <c r="C249" s="5">
        <f>'360 IRA Input'!$C$14</f>
        <v>350</v>
      </c>
      <c r="D249" s="6" t="e">
        <f>-PPMT('360 IRA Input'!$C$13/12,$B$4-B250,$B$4,$F$4)</f>
        <v>#NUM!</v>
      </c>
      <c r="E249" s="6" t="e">
        <f>-IPMT('360 IRA Input'!$C$13/12,$B$4-B250,$B$4,$F$4)</f>
        <v>#NUM!</v>
      </c>
      <c r="F249" s="8" t="e">
        <f t="shared" si="11"/>
        <v>#NUM!</v>
      </c>
    </row>
    <row r="250" spans="1:6" x14ac:dyDescent="0.2">
      <c r="A250" s="1">
        <f t="shared" si="9"/>
        <v>246</v>
      </c>
      <c r="B250" s="1">
        <f t="shared" si="10"/>
        <v>-107</v>
      </c>
      <c r="C250" s="5">
        <f>'360 IRA Input'!$C$14</f>
        <v>350</v>
      </c>
      <c r="D250" s="6" t="e">
        <f>-PPMT('360 IRA Input'!$C$13/12,$B$4-B251,$B$4,$F$4)</f>
        <v>#NUM!</v>
      </c>
      <c r="E250" s="6" t="e">
        <f>-IPMT('360 IRA Input'!$C$13/12,$B$4-B251,$B$4,$F$4)</f>
        <v>#NUM!</v>
      </c>
      <c r="F250" s="8" t="e">
        <f t="shared" si="11"/>
        <v>#NUM!</v>
      </c>
    </row>
    <row r="251" spans="1:6" x14ac:dyDescent="0.2">
      <c r="A251" s="1">
        <f t="shared" si="9"/>
        <v>247</v>
      </c>
      <c r="B251" s="1">
        <f t="shared" si="10"/>
        <v>-108</v>
      </c>
      <c r="C251" s="5">
        <f>'360 IRA Input'!$C$14</f>
        <v>350</v>
      </c>
      <c r="D251" s="6" t="e">
        <f>-PPMT('360 IRA Input'!$C$13/12,$B$4-B252,$B$4,$F$4)</f>
        <v>#NUM!</v>
      </c>
      <c r="E251" s="6" t="e">
        <f>-IPMT('360 IRA Input'!$C$13/12,$B$4-B252,$B$4,$F$4)</f>
        <v>#NUM!</v>
      </c>
      <c r="F251" s="8" t="e">
        <f t="shared" si="11"/>
        <v>#NUM!</v>
      </c>
    </row>
    <row r="252" spans="1:6" x14ac:dyDescent="0.2">
      <c r="A252" s="1">
        <f t="shared" si="9"/>
        <v>248</v>
      </c>
      <c r="B252" s="1">
        <f t="shared" si="10"/>
        <v>-109</v>
      </c>
      <c r="C252" s="5">
        <f>'360 IRA Input'!$C$14</f>
        <v>350</v>
      </c>
      <c r="D252" s="6" t="e">
        <f>-PPMT('360 IRA Input'!$C$13/12,$B$4-B253,$B$4,$F$4)</f>
        <v>#NUM!</v>
      </c>
      <c r="E252" s="6" t="e">
        <f>-IPMT('360 IRA Input'!$C$13/12,$B$4-B253,$B$4,$F$4)</f>
        <v>#NUM!</v>
      </c>
      <c r="F252" s="8" t="e">
        <f t="shared" si="11"/>
        <v>#NUM!</v>
      </c>
    </row>
    <row r="253" spans="1:6" x14ac:dyDescent="0.2">
      <c r="A253" s="1">
        <f t="shared" si="9"/>
        <v>249</v>
      </c>
      <c r="B253" s="1">
        <f t="shared" si="10"/>
        <v>-110</v>
      </c>
      <c r="C253" s="5">
        <f>'360 IRA Input'!$C$14</f>
        <v>350</v>
      </c>
      <c r="D253" s="6" t="e">
        <f>-PPMT('360 IRA Input'!$C$13/12,$B$4-B254,$B$4,$F$4)</f>
        <v>#NUM!</v>
      </c>
      <c r="E253" s="6" t="e">
        <f>-IPMT('360 IRA Input'!$C$13/12,$B$4-B254,$B$4,$F$4)</f>
        <v>#NUM!</v>
      </c>
      <c r="F253" s="8" t="e">
        <f t="shared" si="11"/>
        <v>#NUM!</v>
      </c>
    </row>
    <row r="254" spans="1:6" x14ac:dyDescent="0.2">
      <c r="A254" s="1">
        <f t="shared" si="9"/>
        <v>250</v>
      </c>
      <c r="B254" s="1">
        <f t="shared" si="10"/>
        <v>-111</v>
      </c>
      <c r="C254" s="5">
        <f>'360 IRA Input'!$C$14</f>
        <v>350</v>
      </c>
      <c r="D254" s="6" t="e">
        <f>-PPMT('360 IRA Input'!$C$13/12,$B$4-B255,$B$4,$F$4)</f>
        <v>#NUM!</v>
      </c>
      <c r="E254" s="6" t="e">
        <f>-IPMT('360 IRA Input'!$C$13/12,$B$4-B255,$B$4,$F$4)</f>
        <v>#NUM!</v>
      </c>
      <c r="F254" s="8" t="e">
        <f t="shared" si="11"/>
        <v>#NUM!</v>
      </c>
    </row>
    <row r="255" spans="1:6" x14ac:dyDescent="0.2">
      <c r="A255" s="1">
        <f t="shared" si="9"/>
        <v>251</v>
      </c>
      <c r="B255" s="1">
        <f t="shared" si="10"/>
        <v>-112</v>
      </c>
      <c r="C255" s="5">
        <f>'360 IRA Input'!$C$14</f>
        <v>350</v>
      </c>
      <c r="D255" s="6" t="e">
        <f>-PPMT('360 IRA Input'!$C$13/12,$B$4-B256,$B$4,$F$4)</f>
        <v>#NUM!</v>
      </c>
      <c r="E255" s="6" t="e">
        <f>-IPMT('360 IRA Input'!$C$13/12,$B$4-B256,$B$4,$F$4)</f>
        <v>#NUM!</v>
      </c>
      <c r="F255" s="8" t="e">
        <f t="shared" si="11"/>
        <v>#NUM!</v>
      </c>
    </row>
    <row r="256" spans="1:6" x14ac:dyDescent="0.2">
      <c r="A256" s="2">
        <f t="shared" si="9"/>
        <v>252</v>
      </c>
      <c r="B256" s="3">
        <f t="shared" si="10"/>
        <v>-113</v>
      </c>
      <c r="C256" s="5">
        <f>'360 IRA Input'!$C$14</f>
        <v>350</v>
      </c>
      <c r="D256" s="6" t="e">
        <f>-PPMT('360 IRA Input'!$C$13/12,$B$4-B257,$B$4,$F$4)</f>
        <v>#NUM!</v>
      </c>
      <c r="E256" s="6" t="e">
        <f>-IPMT('360 IRA Input'!$C$13/12,$B$4-B257,$B$4,$F$4)</f>
        <v>#NUM!</v>
      </c>
      <c r="F256" s="8" t="e">
        <f t="shared" si="11"/>
        <v>#NUM!</v>
      </c>
    </row>
    <row r="257" spans="1:6" x14ac:dyDescent="0.2">
      <c r="A257" s="1">
        <f t="shared" si="9"/>
        <v>253</v>
      </c>
      <c r="B257" s="1">
        <f t="shared" si="10"/>
        <v>-114</v>
      </c>
      <c r="C257" s="5">
        <f>'360 IRA Input'!$C$14</f>
        <v>350</v>
      </c>
      <c r="D257" s="6" t="e">
        <f>-PPMT('360 IRA Input'!$C$13/12,$B$4-B258,$B$4,$F$4)</f>
        <v>#NUM!</v>
      </c>
      <c r="E257" s="6" t="e">
        <f>-IPMT('360 IRA Input'!$C$13/12,$B$4-B258,$B$4,$F$4)</f>
        <v>#NUM!</v>
      </c>
      <c r="F257" s="8" t="e">
        <f t="shared" si="11"/>
        <v>#NUM!</v>
      </c>
    </row>
    <row r="258" spans="1:6" x14ac:dyDescent="0.2">
      <c r="A258" s="1">
        <f t="shared" si="9"/>
        <v>254</v>
      </c>
      <c r="B258" s="1">
        <f t="shared" si="10"/>
        <v>-115</v>
      </c>
      <c r="C258" s="5">
        <f>'360 IRA Input'!$C$14</f>
        <v>350</v>
      </c>
      <c r="D258" s="6" t="e">
        <f>-PPMT('360 IRA Input'!$C$13/12,$B$4-B259,$B$4,$F$4)</f>
        <v>#NUM!</v>
      </c>
      <c r="E258" s="6" t="e">
        <f>-IPMT('360 IRA Input'!$C$13/12,$B$4-B259,$B$4,$F$4)</f>
        <v>#NUM!</v>
      </c>
      <c r="F258" s="8" t="e">
        <f t="shared" si="11"/>
        <v>#NUM!</v>
      </c>
    </row>
    <row r="259" spans="1:6" x14ac:dyDescent="0.2">
      <c r="A259" s="1">
        <f t="shared" si="9"/>
        <v>255</v>
      </c>
      <c r="B259" s="1">
        <f t="shared" si="10"/>
        <v>-116</v>
      </c>
      <c r="C259" s="5">
        <f>'360 IRA Input'!$C$14</f>
        <v>350</v>
      </c>
      <c r="D259" s="6" t="e">
        <f>-PPMT('360 IRA Input'!$C$13/12,$B$4-B260,$B$4,$F$4)</f>
        <v>#NUM!</v>
      </c>
      <c r="E259" s="6" t="e">
        <f>-IPMT('360 IRA Input'!$C$13/12,$B$4-B260,$B$4,$F$4)</f>
        <v>#NUM!</v>
      </c>
      <c r="F259" s="8" t="e">
        <f t="shared" si="11"/>
        <v>#NUM!</v>
      </c>
    </row>
    <row r="260" spans="1:6" x14ac:dyDescent="0.2">
      <c r="A260" s="1">
        <f t="shared" si="9"/>
        <v>256</v>
      </c>
      <c r="B260" s="1">
        <f t="shared" si="10"/>
        <v>-117</v>
      </c>
      <c r="C260" s="5">
        <f>'360 IRA Input'!$C$14</f>
        <v>350</v>
      </c>
      <c r="D260" s="6" t="e">
        <f>-PPMT('360 IRA Input'!$C$13/12,$B$4-B261,$B$4,$F$4)</f>
        <v>#NUM!</v>
      </c>
      <c r="E260" s="6" t="e">
        <f>-IPMT('360 IRA Input'!$C$13/12,$B$4-B261,$B$4,$F$4)</f>
        <v>#NUM!</v>
      </c>
      <c r="F260" s="8" t="e">
        <f t="shared" si="11"/>
        <v>#NUM!</v>
      </c>
    </row>
    <row r="261" spans="1:6" x14ac:dyDescent="0.2">
      <c r="A261" s="1">
        <f t="shared" ref="A261:A324" si="12">$B$4-B261</f>
        <v>257</v>
      </c>
      <c r="B261" s="1">
        <f t="shared" ref="B261:B324" si="13">B260-1</f>
        <v>-118</v>
      </c>
      <c r="C261" s="5">
        <f>'360 IRA Input'!$C$14</f>
        <v>350</v>
      </c>
      <c r="D261" s="6" t="e">
        <f>-PPMT('360 IRA Input'!$C$13/12,$B$4-B262,$B$4,$F$4)</f>
        <v>#NUM!</v>
      </c>
      <c r="E261" s="6" t="e">
        <f>-IPMT('360 IRA Input'!$C$13/12,$B$4-B262,$B$4,$F$4)</f>
        <v>#NUM!</v>
      </c>
      <c r="F261" s="8" t="e">
        <f t="shared" ref="F261:F324" si="14">F260-D260</f>
        <v>#NUM!</v>
      </c>
    </row>
    <row r="262" spans="1:6" x14ac:dyDescent="0.2">
      <c r="A262" s="1">
        <f t="shared" si="12"/>
        <v>258</v>
      </c>
      <c r="B262" s="1">
        <f t="shared" si="13"/>
        <v>-119</v>
      </c>
      <c r="C262" s="5">
        <f>'360 IRA Input'!$C$14</f>
        <v>350</v>
      </c>
      <c r="D262" s="6" t="e">
        <f>-PPMT('360 IRA Input'!$C$13/12,$B$4-B263,$B$4,$F$4)</f>
        <v>#NUM!</v>
      </c>
      <c r="E262" s="6" t="e">
        <f>-IPMT('360 IRA Input'!$C$13/12,$B$4-B263,$B$4,$F$4)</f>
        <v>#NUM!</v>
      </c>
      <c r="F262" s="8" t="e">
        <f t="shared" si="14"/>
        <v>#NUM!</v>
      </c>
    </row>
    <row r="263" spans="1:6" x14ac:dyDescent="0.2">
      <c r="A263" s="1">
        <f t="shared" si="12"/>
        <v>259</v>
      </c>
      <c r="B263" s="1">
        <f t="shared" si="13"/>
        <v>-120</v>
      </c>
      <c r="C263" s="5">
        <f>'360 IRA Input'!$C$14</f>
        <v>350</v>
      </c>
      <c r="D263" s="6" t="e">
        <f>-PPMT('360 IRA Input'!$C$13/12,$B$4-B264,$B$4,$F$4)</f>
        <v>#NUM!</v>
      </c>
      <c r="E263" s="6" t="e">
        <f>-IPMT('360 IRA Input'!$C$13/12,$B$4-B264,$B$4,$F$4)</f>
        <v>#NUM!</v>
      </c>
      <c r="F263" s="8" t="e">
        <f t="shared" si="14"/>
        <v>#NUM!</v>
      </c>
    </row>
    <row r="264" spans="1:6" x14ac:dyDescent="0.2">
      <c r="A264" s="1">
        <f t="shared" si="12"/>
        <v>260</v>
      </c>
      <c r="B264" s="1">
        <f t="shared" si="13"/>
        <v>-121</v>
      </c>
      <c r="C264" s="5">
        <f>'360 IRA Input'!$C$14</f>
        <v>350</v>
      </c>
      <c r="D264" s="6" t="e">
        <f>-PPMT('360 IRA Input'!$C$13/12,$B$4-B265,$B$4,$F$4)</f>
        <v>#NUM!</v>
      </c>
      <c r="E264" s="6" t="e">
        <f>-IPMT('360 IRA Input'!$C$13/12,$B$4-B265,$B$4,$F$4)</f>
        <v>#NUM!</v>
      </c>
      <c r="F264" s="8" t="e">
        <f t="shared" si="14"/>
        <v>#NUM!</v>
      </c>
    </row>
    <row r="265" spans="1:6" x14ac:dyDescent="0.2">
      <c r="A265" s="1">
        <f t="shared" si="12"/>
        <v>261</v>
      </c>
      <c r="B265" s="1">
        <f t="shared" si="13"/>
        <v>-122</v>
      </c>
      <c r="C265" s="5">
        <f>'360 IRA Input'!$C$14</f>
        <v>350</v>
      </c>
      <c r="D265" s="6" t="e">
        <f>-PPMT('360 IRA Input'!$C$13/12,$B$4-B266,$B$4,$F$4)</f>
        <v>#NUM!</v>
      </c>
      <c r="E265" s="6" t="e">
        <f>-IPMT('360 IRA Input'!$C$13/12,$B$4-B266,$B$4,$F$4)</f>
        <v>#NUM!</v>
      </c>
      <c r="F265" s="8" t="e">
        <f t="shared" si="14"/>
        <v>#NUM!</v>
      </c>
    </row>
    <row r="266" spans="1:6" x14ac:dyDescent="0.2">
      <c r="A266" s="1">
        <f t="shared" si="12"/>
        <v>262</v>
      </c>
      <c r="B266" s="1">
        <f t="shared" si="13"/>
        <v>-123</v>
      </c>
      <c r="C266" s="5">
        <f>'360 IRA Input'!$C$14</f>
        <v>350</v>
      </c>
      <c r="D266" s="6" t="e">
        <f>-PPMT('360 IRA Input'!$C$13/12,$B$4-B267,$B$4,$F$4)</f>
        <v>#NUM!</v>
      </c>
      <c r="E266" s="6" t="e">
        <f>-IPMT('360 IRA Input'!$C$13/12,$B$4-B267,$B$4,$F$4)</f>
        <v>#NUM!</v>
      </c>
      <c r="F266" s="8" t="e">
        <f t="shared" si="14"/>
        <v>#NUM!</v>
      </c>
    </row>
    <row r="267" spans="1:6" x14ac:dyDescent="0.2">
      <c r="A267" s="1">
        <f t="shared" si="12"/>
        <v>263</v>
      </c>
      <c r="B267" s="1">
        <f t="shared" si="13"/>
        <v>-124</v>
      </c>
      <c r="C267" s="5">
        <f>'360 IRA Input'!$C$14</f>
        <v>350</v>
      </c>
      <c r="D267" s="6" t="e">
        <f>-PPMT('360 IRA Input'!$C$13/12,$B$4-B268,$B$4,$F$4)</f>
        <v>#NUM!</v>
      </c>
      <c r="E267" s="6" t="e">
        <f>-IPMT('360 IRA Input'!$C$13/12,$B$4-B268,$B$4,$F$4)</f>
        <v>#NUM!</v>
      </c>
      <c r="F267" s="8" t="e">
        <f t="shared" si="14"/>
        <v>#NUM!</v>
      </c>
    </row>
    <row r="268" spans="1:6" x14ac:dyDescent="0.2">
      <c r="A268" s="2">
        <f t="shared" si="12"/>
        <v>264</v>
      </c>
      <c r="B268" s="3">
        <f t="shared" si="13"/>
        <v>-125</v>
      </c>
      <c r="C268" s="5">
        <f>'360 IRA Input'!$C$14</f>
        <v>350</v>
      </c>
      <c r="D268" s="6" t="e">
        <f>-PPMT('360 IRA Input'!$C$13/12,$B$4-B269,$B$4,$F$4)</f>
        <v>#NUM!</v>
      </c>
      <c r="E268" s="6" t="e">
        <f>-IPMT('360 IRA Input'!$C$13/12,$B$4-B269,$B$4,$F$4)</f>
        <v>#NUM!</v>
      </c>
      <c r="F268" s="8" t="e">
        <f t="shared" si="14"/>
        <v>#NUM!</v>
      </c>
    </row>
    <row r="269" spans="1:6" x14ac:dyDescent="0.2">
      <c r="A269" s="1">
        <f t="shared" si="12"/>
        <v>265</v>
      </c>
      <c r="B269" s="1">
        <f t="shared" si="13"/>
        <v>-126</v>
      </c>
      <c r="C269" s="5">
        <f>'360 IRA Input'!$C$14</f>
        <v>350</v>
      </c>
      <c r="D269" s="6" t="e">
        <f>-PPMT('360 IRA Input'!$C$13/12,$B$4-B270,$B$4,$F$4)</f>
        <v>#NUM!</v>
      </c>
      <c r="E269" s="6" t="e">
        <f>-IPMT('360 IRA Input'!$C$13/12,$B$4-B270,$B$4,$F$4)</f>
        <v>#NUM!</v>
      </c>
      <c r="F269" s="8" t="e">
        <f t="shared" si="14"/>
        <v>#NUM!</v>
      </c>
    </row>
    <row r="270" spans="1:6" x14ac:dyDescent="0.2">
      <c r="A270" s="1">
        <f t="shared" si="12"/>
        <v>266</v>
      </c>
      <c r="B270" s="1">
        <f t="shared" si="13"/>
        <v>-127</v>
      </c>
      <c r="C270" s="5">
        <f>'360 IRA Input'!$C$14</f>
        <v>350</v>
      </c>
      <c r="D270" s="6" t="e">
        <f>-PPMT('360 IRA Input'!$C$13/12,$B$4-B271,$B$4,$F$4)</f>
        <v>#NUM!</v>
      </c>
      <c r="E270" s="6" t="e">
        <f>-IPMT('360 IRA Input'!$C$13/12,$B$4-B271,$B$4,$F$4)</f>
        <v>#NUM!</v>
      </c>
      <c r="F270" s="8" t="e">
        <f t="shared" si="14"/>
        <v>#NUM!</v>
      </c>
    </row>
    <row r="271" spans="1:6" x14ac:dyDescent="0.2">
      <c r="A271" s="1">
        <f t="shared" si="12"/>
        <v>267</v>
      </c>
      <c r="B271" s="1">
        <f t="shared" si="13"/>
        <v>-128</v>
      </c>
      <c r="C271" s="5">
        <f>'360 IRA Input'!$C$14</f>
        <v>350</v>
      </c>
      <c r="D271" s="6" t="e">
        <f>-PPMT('360 IRA Input'!$C$13/12,$B$4-B272,$B$4,$F$4)</f>
        <v>#NUM!</v>
      </c>
      <c r="E271" s="6" t="e">
        <f>-IPMT('360 IRA Input'!$C$13/12,$B$4-B272,$B$4,$F$4)</f>
        <v>#NUM!</v>
      </c>
      <c r="F271" s="8" t="e">
        <f t="shared" si="14"/>
        <v>#NUM!</v>
      </c>
    </row>
    <row r="272" spans="1:6" x14ac:dyDescent="0.2">
      <c r="A272" s="1">
        <f t="shared" si="12"/>
        <v>268</v>
      </c>
      <c r="B272" s="1">
        <f t="shared" si="13"/>
        <v>-129</v>
      </c>
      <c r="C272" s="5">
        <f>'360 IRA Input'!$C$14</f>
        <v>350</v>
      </c>
      <c r="D272" s="6" t="e">
        <f>-PPMT('360 IRA Input'!$C$13/12,$B$4-B273,$B$4,$F$4)</f>
        <v>#NUM!</v>
      </c>
      <c r="E272" s="6" t="e">
        <f>-IPMT('360 IRA Input'!$C$13/12,$B$4-B273,$B$4,$F$4)</f>
        <v>#NUM!</v>
      </c>
      <c r="F272" s="8" t="e">
        <f t="shared" si="14"/>
        <v>#NUM!</v>
      </c>
    </row>
    <row r="273" spans="1:6" x14ac:dyDescent="0.2">
      <c r="A273" s="1">
        <f t="shared" si="12"/>
        <v>269</v>
      </c>
      <c r="B273" s="1">
        <f t="shared" si="13"/>
        <v>-130</v>
      </c>
      <c r="C273" s="5">
        <f>'360 IRA Input'!$C$14</f>
        <v>350</v>
      </c>
      <c r="D273" s="6" t="e">
        <f>-PPMT('360 IRA Input'!$C$13/12,$B$4-B274,$B$4,$F$4)</f>
        <v>#NUM!</v>
      </c>
      <c r="E273" s="6" t="e">
        <f>-IPMT('360 IRA Input'!$C$13/12,$B$4-B274,$B$4,$F$4)</f>
        <v>#NUM!</v>
      </c>
      <c r="F273" s="8" t="e">
        <f t="shared" si="14"/>
        <v>#NUM!</v>
      </c>
    </row>
    <row r="274" spans="1:6" x14ac:dyDescent="0.2">
      <c r="A274" s="1">
        <f t="shared" si="12"/>
        <v>270</v>
      </c>
      <c r="B274" s="1">
        <f t="shared" si="13"/>
        <v>-131</v>
      </c>
      <c r="C274" s="5">
        <f>'360 IRA Input'!$C$14</f>
        <v>350</v>
      </c>
      <c r="D274" s="6" t="e">
        <f>-PPMT('360 IRA Input'!$C$13/12,$B$4-B275,$B$4,$F$4)</f>
        <v>#NUM!</v>
      </c>
      <c r="E274" s="6" t="e">
        <f>-IPMT('360 IRA Input'!$C$13/12,$B$4-B275,$B$4,$F$4)</f>
        <v>#NUM!</v>
      </c>
      <c r="F274" s="8" t="e">
        <f t="shared" si="14"/>
        <v>#NUM!</v>
      </c>
    </row>
    <row r="275" spans="1:6" x14ac:dyDescent="0.2">
      <c r="A275" s="1">
        <f t="shared" si="12"/>
        <v>271</v>
      </c>
      <c r="B275" s="1">
        <f t="shared" si="13"/>
        <v>-132</v>
      </c>
      <c r="C275" s="5">
        <f>'360 IRA Input'!$C$14</f>
        <v>350</v>
      </c>
      <c r="D275" s="6" t="e">
        <f>-PPMT('360 IRA Input'!$C$13/12,$B$4-B276,$B$4,$F$4)</f>
        <v>#NUM!</v>
      </c>
      <c r="E275" s="6" t="e">
        <f>-IPMT('360 IRA Input'!$C$13/12,$B$4-B276,$B$4,$F$4)</f>
        <v>#NUM!</v>
      </c>
      <c r="F275" s="8" t="e">
        <f t="shared" si="14"/>
        <v>#NUM!</v>
      </c>
    </row>
    <row r="276" spans="1:6" x14ac:dyDescent="0.2">
      <c r="A276" s="1">
        <f t="shared" si="12"/>
        <v>272</v>
      </c>
      <c r="B276" s="1">
        <f t="shared" si="13"/>
        <v>-133</v>
      </c>
      <c r="C276" s="5">
        <f>'360 IRA Input'!$C$14</f>
        <v>350</v>
      </c>
      <c r="D276" s="6" t="e">
        <f>-PPMT('360 IRA Input'!$C$13/12,$B$4-B277,$B$4,$F$4)</f>
        <v>#NUM!</v>
      </c>
      <c r="E276" s="6" t="e">
        <f>-IPMT('360 IRA Input'!$C$13/12,$B$4-B277,$B$4,$F$4)</f>
        <v>#NUM!</v>
      </c>
      <c r="F276" s="8" t="e">
        <f t="shared" si="14"/>
        <v>#NUM!</v>
      </c>
    </row>
    <row r="277" spans="1:6" x14ac:dyDescent="0.2">
      <c r="A277" s="1">
        <f t="shared" si="12"/>
        <v>273</v>
      </c>
      <c r="B277" s="1">
        <f t="shared" si="13"/>
        <v>-134</v>
      </c>
      <c r="C277" s="5">
        <f>'360 IRA Input'!$C$14</f>
        <v>350</v>
      </c>
      <c r="D277" s="6" t="e">
        <f>-PPMT('360 IRA Input'!$C$13/12,$B$4-B278,$B$4,$F$4)</f>
        <v>#NUM!</v>
      </c>
      <c r="E277" s="6" t="e">
        <f>-IPMT('360 IRA Input'!$C$13/12,$B$4-B278,$B$4,$F$4)</f>
        <v>#NUM!</v>
      </c>
      <c r="F277" s="8" t="e">
        <f t="shared" si="14"/>
        <v>#NUM!</v>
      </c>
    </row>
    <row r="278" spans="1:6" x14ac:dyDescent="0.2">
      <c r="A278" s="1">
        <f t="shared" si="12"/>
        <v>274</v>
      </c>
      <c r="B278" s="1">
        <f t="shared" si="13"/>
        <v>-135</v>
      </c>
      <c r="C278" s="5">
        <f>'360 IRA Input'!$C$14</f>
        <v>350</v>
      </c>
      <c r="D278" s="6" t="e">
        <f>-PPMT('360 IRA Input'!$C$13/12,$B$4-B279,$B$4,$F$4)</f>
        <v>#NUM!</v>
      </c>
      <c r="E278" s="6" t="e">
        <f>-IPMT('360 IRA Input'!$C$13/12,$B$4-B279,$B$4,$F$4)</f>
        <v>#NUM!</v>
      </c>
      <c r="F278" s="8" t="e">
        <f t="shared" si="14"/>
        <v>#NUM!</v>
      </c>
    </row>
    <row r="279" spans="1:6" x14ac:dyDescent="0.2">
      <c r="A279" s="1">
        <f t="shared" si="12"/>
        <v>275</v>
      </c>
      <c r="B279" s="1">
        <f t="shared" si="13"/>
        <v>-136</v>
      </c>
      <c r="C279" s="5">
        <f>'360 IRA Input'!$C$14</f>
        <v>350</v>
      </c>
      <c r="D279" s="6" t="e">
        <f>-PPMT('360 IRA Input'!$C$13/12,$B$4-B280,$B$4,$F$4)</f>
        <v>#NUM!</v>
      </c>
      <c r="E279" s="6" t="e">
        <f>-IPMT('360 IRA Input'!$C$13/12,$B$4-B280,$B$4,$F$4)</f>
        <v>#NUM!</v>
      </c>
      <c r="F279" s="8" t="e">
        <f t="shared" si="14"/>
        <v>#NUM!</v>
      </c>
    </row>
    <row r="280" spans="1:6" x14ac:dyDescent="0.2">
      <c r="A280" s="2">
        <f t="shared" si="12"/>
        <v>276</v>
      </c>
      <c r="B280" s="3">
        <f t="shared" si="13"/>
        <v>-137</v>
      </c>
      <c r="C280" s="5">
        <f>'360 IRA Input'!$C$14</f>
        <v>350</v>
      </c>
      <c r="D280" s="6" t="e">
        <f>-PPMT('360 IRA Input'!$C$13/12,$B$4-B281,$B$4,$F$4)</f>
        <v>#NUM!</v>
      </c>
      <c r="E280" s="6" t="e">
        <f>-IPMT('360 IRA Input'!$C$13/12,$B$4-B281,$B$4,$F$4)</f>
        <v>#NUM!</v>
      </c>
      <c r="F280" s="8" t="e">
        <f t="shared" si="14"/>
        <v>#NUM!</v>
      </c>
    </row>
    <row r="281" spans="1:6" x14ac:dyDescent="0.2">
      <c r="A281" s="1">
        <f t="shared" si="12"/>
        <v>277</v>
      </c>
      <c r="B281" s="1">
        <f t="shared" si="13"/>
        <v>-138</v>
      </c>
      <c r="C281" s="5">
        <f>'360 IRA Input'!$C$14</f>
        <v>350</v>
      </c>
      <c r="D281" s="6" t="e">
        <f>-PPMT('360 IRA Input'!$C$13/12,$B$4-B282,$B$4,$F$4)</f>
        <v>#NUM!</v>
      </c>
      <c r="E281" s="6" t="e">
        <f>-IPMT('360 IRA Input'!$C$13/12,$B$4-B282,$B$4,$F$4)</f>
        <v>#NUM!</v>
      </c>
      <c r="F281" s="8" t="e">
        <f t="shared" si="14"/>
        <v>#NUM!</v>
      </c>
    </row>
    <row r="282" spans="1:6" x14ac:dyDescent="0.2">
      <c r="A282" s="1">
        <f t="shared" si="12"/>
        <v>278</v>
      </c>
      <c r="B282" s="1">
        <f t="shared" si="13"/>
        <v>-139</v>
      </c>
      <c r="C282" s="5">
        <f>'360 IRA Input'!$C$14</f>
        <v>350</v>
      </c>
      <c r="D282" s="6" t="e">
        <f>-PPMT('360 IRA Input'!$C$13/12,$B$4-B283,$B$4,$F$4)</f>
        <v>#NUM!</v>
      </c>
      <c r="E282" s="6" t="e">
        <f>-IPMT('360 IRA Input'!$C$13/12,$B$4-B283,$B$4,$F$4)</f>
        <v>#NUM!</v>
      </c>
      <c r="F282" s="8" t="e">
        <f t="shared" si="14"/>
        <v>#NUM!</v>
      </c>
    </row>
    <row r="283" spans="1:6" x14ac:dyDescent="0.2">
      <c r="A283" s="1">
        <f t="shared" si="12"/>
        <v>279</v>
      </c>
      <c r="B283" s="1">
        <f t="shared" si="13"/>
        <v>-140</v>
      </c>
      <c r="C283" s="5">
        <f>'360 IRA Input'!$C$14</f>
        <v>350</v>
      </c>
      <c r="D283" s="6" t="e">
        <f>-PPMT('360 IRA Input'!$C$13/12,$B$4-B284,$B$4,$F$4)</f>
        <v>#NUM!</v>
      </c>
      <c r="E283" s="6" t="e">
        <f>-IPMT('360 IRA Input'!$C$13/12,$B$4-B284,$B$4,$F$4)</f>
        <v>#NUM!</v>
      </c>
      <c r="F283" s="8" t="e">
        <f t="shared" si="14"/>
        <v>#NUM!</v>
      </c>
    </row>
    <row r="284" spans="1:6" x14ac:dyDescent="0.2">
      <c r="A284" s="1">
        <f t="shared" si="12"/>
        <v>280</v>
      </c>
      <c r="B284" s="1">
        <f t="shared" si="13"/>
        <v>-141</v>
      </c>
      <c r="C284" s="5">
        <f>'360 IRA Input'!$C$14</f>
        <v>350</v>
      </c>
      <c r="D284" s="6" t="e">
        <f>-PPMT('360 IRA Input'!$C$13/12,$B$4-B285,$B$4,$F$4)</f>
        <v>#NUM!</v>
      </c>
      <c r="E284" s="6" t="e">
        <f>-IPMT('360 IRA Input'!$C$13/12,$B$4-B285,$B$4,$F$4)</f>
        <v>#NUM!</v>
      </c>
      <c r="F284" s="8" t="e">
        <f t="shared" si="14"/>
        <v>#NUM!</v>
      </c>
    </row>
    <row r="285" spans="1:6" x14ac:dyDescent="0.2">
      <c r="A285" s="1">
        <f t="shared" si="12"/>
        <v>281</v>
      </c>
      <c r="B285" s="1">
        <f t="shared" si="13"/>
        <v>-142</v>
      </c>
      <c r="C285" s="5">
        <f>'360 IRA Input'!$C$14</f>
        <v>350</v>
      </c>
      <c r="D285" s="6" t="e">
        <f>-PPMT('360 IRA Input'!$C$13/12,$B$4-B286,$B$4,$F$4)</f>
        <v>#NUM!</v>
      </c>
      <c r="E285" s="6" t="e">
        <f>-IPMT('360 IRA Input'!$C$13/12,$B$4-B286,$B$4,$F$4)</f>
        <v>#NUM!</v>
      </c>
      <c r="F285" s="8" t="e">
        <f t="shared" si="14"/>
        <v>#NUM!</v>
      </c>
    </row>
    <row r="286" spans="1:6" x14ac:dyDescent="0.2">
      <c r="A286" s="1">
        <f t="shared" si="12"/>
        <v>282</v>
      </c>
      <c r="B286" s="1">
        <f t="shared" si="13"/>
        <v>-143</v>
      </c>
      <c r="C286" s="5">
        <f>'360 IRA Input'!$C$14</f>
        <v>350</v>
      </c>
      <c r="D286" s="6" t="e">
        <f>-PPMT('360 IRA Input'!$C$13/12,$B$4-B287,$B$4,$F$4)</f>
        <v>#NUM!</v>
      </c>
      <c r="E286" s="6" t="e">
        <f>-IPMT('360 IRA Input'!$C$13/12,$B$4-B287,$B$4,$F$4)</f>
        <v>#NUM!</v>
      </c>
      <c r="F286" s="8" t="e">
        <f t="shared" si="14"/>
        <v>#NUM!</v>
      </c>
    </row>
    <row r="287" spans="1:6" x14ac:dyDescent="0.2">
      <c r="A287" s="1">
        <f t="shared" si="12"/>
        <v>283</v>
      </c>
      <c r="B287" s="1">
        <f t="shared" si="13"/>
        <v>-144</v>
      </c>
      <c r="C287" s="5">
        <f>'360 IRA Input'!$C$14</f>
        <v>350</v>
      </c>
      <c r="D287" s="6" t="e">
        <f>-PPMT('360 IRA Input'!$C$13/12,$B$4-B288,$B$4,$F$4)</f>
        <v>#NUM!</v>
      </c>
      <c r="E287" s="6" t="e">
        <f>-IPMT('360 IRA Input'!$C$13/12,$B$4-B288,$B$4,$F$4)</f>
        <v>#NUM!</v>
      </c>
      <c r="F287" s="8" t="e">
        <f t="shared" si="14"/>
        <v>#NUM!</v>
      </c>
    </row>
    <row r="288" spans="1:6" x14ac:dyDescent="0.2">
      <c r="A288" s="1">
        <f t="shared" si="12"/>
        <v>284</v>
      </c>
      <c r="B288" s="1">
        <f t="shared" si="13"/>
        <v>-145</v>
      </c>
      <c r="C288" s="5">
        <f>'360 IRA Input'!$C$14</f>
        <v>350</v>
      </c>
      <c r="D288" s="6" t="e">
        <f>-PPMT('360 IRA Input'!$C$13/12,$B$4-B289,$B$4,$F$4)</f>
        <v>#NUM!</v>
      </c>
      <c r="E288" s="6" t="e">
        <f>-IPMT('360 IRA Input'!$C$13/12,$B$4-B289,$B$4,$F$4)</f>
        <v>#NUM!</v>
      </c>
      <c r="F288" s="8" t="e">
        <f t="shared" si="14"/>
        <v>#NUM!</v>
      </c>
    </row>
    <row r="289" spans="1:6" x14ac:dyDescent="0.2">
      <c r="A289" s="1">
        <f t="shared" si="12"/>
        <v>285</v>
      </c>
      <c r="B289" s="1">
        <f t="shared" si="13"/>
        <v>-146</v>
      </c>
      <c r="C289" s="5">
        <f>'360 IRA Input'!$C$14</f>
        <v>350</v>
      </c>
      <c r="D289" s="6" t="e">
        <f>-PPMT('360 IRA Input'!$C$13/12,$B$4-B290,$B$4,$F$4)</f>
        <v>#NUM!</v>
      </c>
      <c r="E289" s="6" t="e">
        <f>-IPMT('360 IRA Input'!$C$13/12,$B$4-B290,$B$4,$F$4)</f>
        <v>#NUM!</v>
      </c>
      <c r="F289" s="8" t="e">
        <f t="shared" si="14"/>
        <v>#NUM!</v>
      </c>
    </row>
    <row r="290" spans="1:6" x14ac:dyDescent="0.2">
      <c r="A290" s="1">
        <f t="shared" si="12"/>
        <v>286</v>
      </c>
      <c r="B290" s="1">
        <f t="shared" si="13"/>
        <v>-147</v>
      </c>
      <c r="C290" s="5">
        <f>'360 IRA Input'!$C$14</f>
        <v>350</v>
      </c>
      <c r="D290" s="6" t="e">
        <f>-PPMT('360 IRA Input'!$C$13/12,$B$4-B291,$B$4,$F$4)</f>
        <v>#NUM!</v>
      </c>
      <c r="E290" s="6" t="e">
        <f>-IPMT('360 IRA Input'!$C$13/12,$B$4-B291,$B$4,$F$4)</f>
        <v>#NUM!</v>
      </c>
      <c r="F290" s="8" t="e">
        <f t="shared" si="14"/>
        <v>#NUM!</v>
      </c>
    </row>
    <row r="291" spans="1:6" x14ac:dyDescent="0.2">
      <c r="A291" s="1">
        <f t="shared" si="12"/>
        <v>287</v>
      </c>
      <c r="B291" s="1">
        <f t="shared" si="13"/>
        <v>-148</v>
      </c>
      <c r="C291" s="5">
        <f>'360 IRA Input'!$C$14</f>
        <v>350</v>
      </c>
      <c r="D291" s="6" t="e">
        <f>-PPMT('360 IRA Input'!$C$13/12,$B$4-B292,$B$4,$F$4)</f>
        <v>#NUM!</v>
      </c>
      <c r="E291" s="6" t="e">
        <f>-IPMT('360 IRA Input'!$C$13/12,$B$4-B292,$B$4,$F$4)</f>
        <v>#NUM!</v>
      </c>
      <c r="F291" s="8" t="e">
        <f t="shared" si="14"/>
        <v>#NUM!</v>
      </c>
    </row>
    <row r="292" spans="1:6" x14ac:dyDescent="0.2">
      <c r="A292" s="2">
        <f t="shared" si="12"/>
        <v>288</v>
      </c>
      <c r="B292" s="3">
        <f t="shared" si="13"/>
        <v>-149</v>
      </c>
      <c r="C292" s="5">
        <f>'360 IRA Input'!$C$14</f>
        <v>350</v>
      </c>
      <c r="D292" s="6" t="e">
        <f>-PPMT('360 IRA Input'!$C$13/12,$B$4-B293,$B$4,$F$4)</f>
        <v>#NUM!</v>
      </c>
      <c r="E292" s="6" t="e">
        <f>-IPMT('360 IRA Input'!$C$13/12,$B$4-B293,$B$4,$F$4)</f>
        <v>#NUM!</v>
      </c>
      <c r="F292" s="8" t="e">
        <f t="shared" si="14"/>
        <v>#NUM!</v>
      </c>
    </row>
    <row r="293" spans="1:6" x14ac:dyDescent="0.2">
      <c r="A293" s="1">
        <f t="shared" si="12"/>
        <v>289</v>
      </c>
      <c r="B293" s="1">
        <f t="shared" si="13"/>
        <v>-150</v>
      </c>
      <c r="C293" s="5">
        <f>'360 IRA Input'!$C$14</f>
        <v>350</v>
      </c>
      <c r="D293" s="6" t="e">
        <f>-PPMT('360 IRA Input'!$C$13/12,$B$4-B294,$B$4,$F$4)</f>
        <v>#NUM!</v>
      </c>
      <c r="E293" s="6" t="e">
        <f>-IPMT('360 IRA Input'!$C$13/12,$B$4-B294,$B$4,$F$4)</f>
        <v>#NUM!</v>
      </c>
      <c r="F293" s="8" t="e">
        <f t="shared" si="14"/>
        <v>#NUM!</v>
      </c>
    </row>
    <row r="294" spans="1:6" x14ac:dyDescent="0.2">
      <c r="A294" s="1">
        <f t="shared" si="12"/>
        <v>290</v>
      </c>
      <c r="B294" s="1">
        <f t="shared" si="13"/>
        <v>-151</v>
      </c>
      <c r="C294" s="5">
        <f>'360 IRA Input'!$C$14</f>
        <v>350</v>
      </c>
      <c r="D294" s="6" t="e">
        <f>-PPMT('360 IRA Input'!$C$13/12,$B$4-B295,$B$4,$F$4)</f>
        <v>#NUM!</v>
      </c>
      <c r="E294" s="6" t="e">
        <f>-IPMT('360 IRA Input'!$C$13/12,$B$4-B295,$B$4,$F$4)</f>
        <v>#NUM!</v>
      </c>
      <c r="F294" s="8" t="e">
        <f t="shared" si="14"/>
        <v>#NUM!</v>
      </c>
    </row>
    <row r="295" spans="1:6" x14ac:dyDescent="0.2">
      <c r="A295" s="1">
        <f t="shared" si="12"/>
        <v>291</v>
      </c>
      <c r="B295" s="1">
        <f t="shared" si="13"/>
        <v>-152</v>
      </c>
      <c r="C295" s="5">
        <f>'360 IRA Input'!$C$14</f>
        <v>350</v>
      </c>
      <c r="D295" s="6" t="e">
        <f>-PPMT('360 IRA Input'!$C$13/12,$B$4-B296,$B$4,$F$4)</f>
        <v>#NUM!</v>
      </c>
      <c r="E295" s="6" t="e">
        <f>-IPMT('360 IRA Input'!$C$13/12,$B$4-B296,$B$4,$F$4)</f>
        <v>#NUM!</v>
      </c>
      <c r="F295" s="8" t="e">
        <f t="shared" si="14"/>
        <v>#NUM!</v>
      </c>
    </row>
    <row r="296" spans="1:6" x14ac:dyDescent="0.2">
      <c r="A296" s="1">
        <f t="shared" si="12"/>
        <v>292</v>
      </c>
      <c r="B296" s="1">
        <f t="shared" si="13"/>
        <v>-153</v>
      </c>
      <c r="C296" s="5">
        <f>'360 IRA Input'!$C$14</f>
        <v>350</v>
      </c>
      <c r="D296" s="6" t="e">
        <f>-PPMT('360 IRA Input'!$C$13/12,$B$4-B297,$B$4,$F$4)</f>
        <v>#NUM!</v>
      </c>
      <c r="E296" s="6" t="e">
        <f>-IPMT('360 IRA Input'!$C$13/12,$B$4-B297,$B$4,$F$4)</f>
        <v>#NUM!</v>
      </c>
      <c r="F296" s="8" t="e">
        <f t="shared" si="14"/>
        <v>#NUM!</v>
      </c>
    </row>
    <row r="297" spans="1:6" x14ac:dyDescent="0.2">
      <c r="A297" s="1">
        <f t="shared" si="12"/>
        <v>293</v>
      </c>
      <c r="B297" s="1">
        <f t="shared" si="13"/>
        <v>-154</v>
      </c>
      <c r="C297" s="5">
        <f>'360 IRA Input'!$C$14</f>
        <v>350</v>
      </c>
      <c r="D297" s="6" t="e">
        <f>-PPMT('360 IRA Input'!$C$13/12,$B$4-B298,$B$4,$F$4)</f>
        <v>#NUM!</v>
      </c>
      <c r="E297" s="6" t="e">
        <f>-IPMT('360 IRA Input'!$C$13/12,$B$4-B298,$B$4,$F$4)</f>
        <v>#NUM!</v>
      </c>
      <c r="F297" s="8" t="e">
        <f t="shared" si="14"/>
        <v>#NUM!</v>
      </c>
    </row>
    <row r="298" spans="1:6" x14ac:dyDescent="0.2">
      <c r="A298" s="1">
        <f t="shared" si="12"/>
        <v>294</v>
      </c>
      <c r="B298" s="1">
        <f t="shared" si="13"/>
        <v>-155</v>
      </c>
      <c r="C298" s="5">
        <f>'360 IRA Input'!$C$14</f>
        <v>350</v>
      </c>
      <c r="D298" s="6" t="e">
        <f>-PPMT('360 IRA Input'!$C$13/12,$B$4-B299,$B$4,$F$4)</f>
        <v>#NUM!</v>
      </c>
      <c r="E298" s="6" t="e">
        <f>-IPMT('360 IRA Input'!$C$13/12,$B$4-B299,$B$4,$F$4)</f>
        <v>#NUM!</v>
      </c>
      <c r="F298" s="8" t="e">
        <f t="shared" si="14"/>
        <v>#NUM!</v>
      </c>
    </row>
    <row r="299" spans="1:6" x14ac:dyDescent="0.2">
      <c r="A299" s="1">
        <f t="shared" si="12"/>
        <v>295</v>
      </c>
      <c r="B299" s="1">
        <f t="shared" si="13"/>
        <v>-156</v>
      </c>
      <c r="C299" s="5">
        <f>'360 IRA Input'!$C$14</f>
        <v>350</v>
      </c>
      <c r="D299" s="6" t="e">
        <f>-PPMT('360 IRA Input'!$C$13/12,$B$4-B300,$B$4,$F$4)</f>
        <v>#NUM!</v>
      </c>
      <c r="E299" s="6" t="e">
        <f>-IPMT('360 IRA Input'!$C$13/12,$B$4-B300,$B$4,$F$4)</f>
        <v>#NUM!</v>
      </c>
      <c r="F299" s="8" t="e">
        <f t="shared" si="14"/>
        <v>#NUM!</v>
      </c>
    </row>
    <row r="300" spans="1:6" x14ac:dyDescent="0.2">
      <c r="A300" s="1">
        <f t="shared" si="12"/>
        <v>296</v>
      </c>
      <c r="B300" s="1">
        <f t="shared" si="13"/>
        <v>-157</v>
      </c>
      <c r="C300" s="5">
        <f>'360 IRA Input'!$C$14</f>
        <v>350</v>
      </c>
      <c r="D300" s="6" t="e">
        <f>-PPMT('360 IRA Input'!$C$13/12,$B$4-B301,$B$4,$F$4)</f>
        <v>#NUM!</v>
      </c>
      <c r="E300" s="6" t="e">
        <f>-IPMT('360 IRA Input'!$C$13/12,$B$4-B301,$B$4,$F$4)</f>
        <v>#NUM!</v>
      </c>
      <c r="F300" s="8" t="e">
        <f t="shared" si="14"/>
        <v>#NUM!</v>
      </c>
    </row>
    <row r="301" spans="1:6" x14ac:dyDescent="0.2">
      <c r="A301" s="1">
        <f t="shared" si="12"/>
        <v>297</v>
      </c>
      <c r="B301" s="1">
        <f t="shared" si="13"/>
        <v>-158</v>
      </c>
      <c r="C301" s="5">
        <f>'360 IRA Input'!$C$14</f>
        <v>350</v>
      </c>
      <c r="D301" s="6" t="e">
        <f>-PPMT('360 IRA Input'!$C$13/12,$B$4-B302,$B$4,$F$4)</f>
        <v>#NUM!</v>
      </c>
      <c r="E301" s="6" t="e">
        <f>-IPMT('360 IRA Input'!$C$13/12,$B$4-B302,$B$4,$F$4)</f>
        <v>#NUM!</v>
      </c>
      <c r="F301" s="8" t="e">
        <f t="shared" si="14"/>
        <v>#NUM!</v>
      </c>
    </row>
    <row r="302" spans="1:6" x14ac:dyDescent="0.2">
      <c r="A302" s="1">
        <f t="shared" si="12"/>
        <v>298</v>
      </c>
      <c r="B302" s="1">
        <f t="shared" si="13"/>
        <v>-159</v>
      </c>
      <c r="C302" s="5">
        <f>'360 IRA Input'!$C$14</f>
        <v>350</v>
      </c>
      <c r="D302" s="6" t="e">
        <f>-PPMT('360 IRA Input'!$C$13/12,$B$4-B303,$B$4,$F$4)</f>
        <v>#NUM!</v>
      </c>
      <c r="E302" s="6" t="e">
        <f>-IPMT('360 IRA Input'!$C$13/12,$B$4-B303,$B$4,$F$4)</f>
        <v>#NUM!</v>
      </c>
      <c r="F302" s="8" t="e">
        <f t="shared" si="14"/>
        <v>#NUM!</v>
      </c>
    </row>
    <row r="303" spans="1:6" x14ac:dyDescent="0.2">
      <c r="A303" s="1">
        <f t="shared" si="12"/>
        <v>299</v>
      </c>
      <c r="B303" s="1">
        <f t="shared" si="13"/>
        <v>-160</v>
      </c>
      <c r="C303" s="5">
        <f>'360 IRA Input'!$C$14</f>
        <v>350</v>
      </c>
      <c r="D303" s="6" t="e">
        <f>-PPMT('360 IRA Input'!$C$13/12,$B$4-B304,$B$4,$F$4)</f>
        <v>#NUM!</v>
      </c>
      <c r="E303" s="6" t="e">
        <f>-IPMT('360 IRA Input'!$C$13/12,$B$4-B304,$B$4,$F$4)</f>
        <v>#NUM!</v>
      </c>
      <c r="F303" s="8" t="e">
        <f t="shared" si="14"/>
        <v>#NUM!</v>
      </c>
    </row>
    <row r="304" spans="1:6" x14ac:dyDescent="0.2">
      <c r="A304" s="2">
        <f t="shared" si="12"/>
        <v>300</v>
      </c>
      <c r="B304" s="3">
        <f t="shared" si="13"/>
        <v>-161</v>
      </c>
      <c r="C304" s="5">
        <f>'360 IRA Input'!$C$14</f>
        <v>350</v>
      </c>
      <c r="D304" s="6" t="e">
        <f>-PPMT('360 IRA Input'!$C$13/12,$B$4-B305,$B$4,$F$4)</f>
        <v>#NUM!</v>
      </c>
      <c r="E304" s="6" t="e">
        <f>-IPMT('360 IRA Input'!$C$13/12,$B$4-B305,$B$4,$F$4)</f>
        <v>#NUM!</v>
      </c>
      <c r="F304" s="8" t="e">
        <f t="shared" si="14"/>
        <v>#NUM!</v>
      </c>
    </row>
    <row r="305" spans="1:6" x14ac:dyDescent="0.2">
      <c r="A305" s="1">
        <f t="shared" si="12"/>
        <v>301</v>
      </c>
      <c r="B305" s="1">
        <f t="shared" si="13"/>
        <v>-162</v>
      </c>
      <c r="C305" s="5">
        <f>'360 IRA Input'!$C$14</f>
        <v>350</v>
      </c>
      <c r="D305" s="6" t="e">
        <f>-PPMT('360 IRA Input'!$C$13/12,$B$4-B306,$B$4,$F$4)</f>
        <v>#NUM!</v>
      </c>
      <c r="E305" s="6" t="e">
        <f>-IPMT('360 IRA Input'!$C$13/12,$B$4-B306,$B$4,$F$4)</f>
        <v>#NUM!</v>
      </c>
      <c r="F305" s="8" t="e">
        <f t="shared" si="14"/>
        <v>#NUM!</v>
      </c>
    </row>
    <row r="306" spans="1:6" x14ac:dyDescent="0.2">
      <c r="A306" s="1">
        <f t="shared" si="12"/>
        <v>302</v>
      </c>
      <c r="B306" s="1">
        <f t="shared" si="13"/>
        <v>-163</v>
      </c>
      <c r="C306" s="5">
        <f>'360 IRA Input'!$C$14</f>
        <v>350</v>
      </c>
      <c r="D306" s="6" t="e">
        <f>-PPMT('360 IRA Input'!$C$13/12,$B$4-B307,$B$4,$F$4)</f>
        <v>#NUM!</v>
      </c>
      <c r="E306" s="6" t="e">
        <f>-IPMT('360 IRA Input'!$C$13/12,$B$4-B307,$B$4,$F$4)</f>
        <v>#NUM!</v>
      </c>
      <c r="F306" s="8" t="e">
        <f t="shared" si="14"/>
        <v>#NUM!</v>
      </c>
    </row>
    <row r="307" spans="1:6" x14ac:dyDescent="0.2">
      <c r="A307" s="1">
        <f t="shared" si="12"/>
        <v>303</v>
      </c>
      <c r="B307" s="1">
        <f t="shared" si="13"/>
        <v>-164</v>
      </c>
      <c r="C307" s="5">
        <f>'360 IRA Input'!$C$14</f>
        <v>350</v>
      </c>
      <c r="D307" s="6" t="e">
        <f>-PPMT('360 IRA Input'!$C$13/12,$B$4-B308,$B$4,$F$4)</f>
        <v>#NUM!</v>
      </c>
      <c r="E307" s="6" t="e">
        <f>-IPMT('360 IRA Input'!$C$13/12,$B$4-B308,$B$4,$F$4)</f>
        <v>#NUM!</v>
      </c>
      <c r="F307" s="8" t="e">
        <f t="shared" si="14"/>
        <v>#NUM!</v>
      </c>
    </row>
    <row r="308" spans="1:6" x14ac:dyDescent="0.2">
      <c r="A308" s="1">
        <f t="shared" si="12"/>
        <v>304</v>
      </c>
      <c r="B308" s="1">
        <f t="shared" si="13"/>
        <v>-165</v>
      </c>
      <c r="C308" s="5">
        <f>'360 IRA Input'!$C$14</f>
        <v>350</v>
      </c>
      <c r="D308" s="6" t="e">
        <f>-PPMT('360 IRA Input'!$C$13/12,$B$4-B309,$B$4,$F$4)</f>
        <v>#NUM!</v>
      </c>
      <c r="E308" s="6" t="e">
        <f>-IPMT('360 IRA Input'!$C$13/12,$B$4-B309,$B$4,$F$4)</f>
        <v>#NUM!</v>
      </c>
      <c r="F308" s="8" t="e">
        <f t="shared" si="14"/>
        <v>#NUM!</v>
      </c>
    </row>
    <row r="309" spans="1:6" x14ac:dyDescent="0.2">
      <c r="A309" s="1">
        <f t="shared" si="12"/>
        <v>305</v>
      </c>
      <c r="B309" s="1">
        <f t="shared" si="13"/>
        <v>-166</v>
      </c>
      <c r="C309" s="5">
        <f>'360 IRA Input'!$C$14</f>
        <v>350</v>
      </c>
      <c r="D309" s="6" t="e">
        <f>-PPMT('360 IRA Input'!$C$13/12,$B$4-B310,$B$4,$F$4)</f>
        <v>#NUM!</v>
      </c>
      <c r="E309" s="6" t="e">
        <f>-IPMT('360 IRA Input'!$C$13/12,$B$4-B310,$B$4,$F$4)</f>
        <v>#NUM!</v>
      </c>
      <c r="F309" s="8" t="e">
        <f t="shared" si="14"/>
        <v>#NUM!</v>
      </c>
    </row>
    <row r="310" spans="1:6" x14ac:dyDescent="0.2">
      <c r="A310" s="1">
        <f t="shared" si="12"/>
        <v>306</v>
      </c>
      <c r="B310" s="1">
        <f t="shared" si="13"/>
        <v>-167</v>
      </c>
      <c r="C310" s="5">
        <f>'360 IRA Input'!$C$14</f>
        <v>350</v>
      </c>
      <c r="D310" s="6" t="e">
        <f>-PPMT('360 IRA Input'!$C$13/12,$B$4-B311,$B$4,$F$4)</f>
        <v>#NUM!</v>
      </c>
      <c r="E310" s="6" t="e">
        <f>-IPMT('360 IRA Input'!$C$13/12,$B$4-B311,$B$4,$F$4)</f>
        <v>#NUM!</v>
      </c>
      <c r="F310" s="8" t="e">
        <f t="shared" si="14"/>
        <v>#NUM!</v>
      </c>
    </row>
    <row r="311" spans="1:6" x14ac:dyDescent="0.2">
      <c r="A311" s="1">
        <f t="shared" si="12"/>
        <v>307</v>
      </c>
      <c r="B311" s="1">
        <f t="shared" si="13"/>
        <v>-168</v>
      </c>
      <c r="C311" s="5">
        <f>'360 IRA Input'!$C$14</f>
        <v>350</v>
      </c>
      <c r="D311" s="6" t="e">
        <f>-PPMT('360 IRA Input'!$C$13/12,$B$4-B312,$B$4,$F$4)</f>
        <v>#NUM!</v>
      </c>
      <c r="E311" s="6" t="e">
        <f>-IPMT('360 IRA Input'!$C$13/12,$B$4-B312,$B$4,$F$4)</f>
        <v>#NUM!</v>
      </c>
      <c r="F311" s="8" t="e">
        <f t="shared" si="14"/>
        <v>#NUM!</v>
      </c>
    </row>
    <row r="312" spans="1:6" x14ac:dyDescent="0.2">
      <c r="A312" s="1">
        <f t="shared" si="12"/>
        <v>308</v>
      </c>
      <c r="B312" s="1">
        <f t="shared" si="13"/>
        <v>-169</v>
      </c>
      <c r="C312" s="5">
        <f>'360 IRA Input'!$C$14</f>
        <v>350</v>
      </c>
      <c r="D312" s="6" t="e">
        <f>-PPMT('360 IRA Input'!$C$13/12,$B$4-B313,$B$4,$F$4)</f>
        <v>#NUM!</v>
      </c>
      <c r="E312" s="6" t="e">
        <f>-IPMT('360 IRA Input'!$C$13/12,$B$4-B313,$B$4,$F$4)</f>
        <v>#NUM!</v>
      </c>
      <c r="F312" s="8" t="e">
        <f t="shared" si="14"/>
        <v>#NUM!</v>
      </c>
    </row>
    <row r="313" spans="1:6" x14ac:dyDescent="0.2">
      <c r="A313" s="1">
        <f t="shared" si="12"/>
        <v>309</v>
      </c>
      <c r="B313" s="1">
        <f t="shared" si="13"/>
        <v>-170</v>
      </c>
      <c r="C313" s="5">
        <f>'360 IRA Input'!$C$14</f>
        <v>350</v>
      </c>
      <c r="D313" s="6" t="e">
        <f>-PPMT('360 IRA Input'!$C$13/12,$B$4-B314,$B$4,$F$4)</f>
        <v>#NUM!</v>
      </c>
      <c r="E313" s="6" t="e">
        <f>-IPMT('360 IRA Input'!$C$13/12,$B$4-B314,$B$4,$F$4)</f>
        <v>#NUM!</v>
      </c>
      <c r="F313" s="8" t="e">
        <f t="shared" si="14"/>
        <v>#NUM!</v>
      </c>
    </row>
    <row r="314" spans="1:6" x14ac:dyDescent="0.2">
      <c r="A314" s="1">
        <f t="shared" si="12"/>
        <v>310</v>
      </c>
      <c r="B314" s="1">
        <f t="shared" si="13"/>
        <v>-171</v>
      </c>
      <c r="C314" s="5">
        <f>'360 IRA Input'!$C$14</f>
        <v>350</v>
      </c>
      <c r="D314" s="6" t="e">
        <f>-PPMT('360 IRA Input'!$C$13/12,$B$4-B315,$B$4,$F$4)</f>
        <v>#NUM!</v>
      </c>
      <c r="E314" s="6" t="e">
        <f>-IPMT('360 IRA Input'!$C$13/12,$B$4-B315,$B$4,$F$4)</f>
        <v>#NUM!</v>
      </c>
      <c r="F314" s="8" t="e">
        <f t="shared" si="14"/>
        <v>#NUM!</v>
      </c>
    </row>
    <row r="315" spans="1:6" x14ac:dyDescent="0.2">
      <c r="A315" s="1">
        <f t="shared" si="12"/>
        <v>311</v>
      </c>
      <c r="B315" s="1">
        <f t="shared" si="13"/>
        <v>-172</v>
      </c>
      <c r="C315" s="5">
        <f>'360 IRA Input'!$C$14</f>
        <v>350</v>
      </c>
      <c r="D315" s="6" t="e">
        <f>-PPMT('360 IRA Input'!$C$13/12,$B$4-B316,$B$4,$F$4)</f>
        <v>#NUM!</v>
      </c>
      <c r="E315" s="6" t="e">
        <f>-IPMT('360 IRA Input'!$C$13/12,$B$4-B316,$B$4,$F$4)</f>
        <v>#NUM!</v>
      </c>
      <c r="F315" s="8" t="e">
        <f t="shared" si="14"/>
        <v>#NUM!</v>
      </c>
    </row>
    <row r="316" spans="1:6" x14ac:dyDescent="0.2">
      <c r="A316" s="2">
        <f t="shared" si="12"/>
        <v>312</v>
      </c>
      <c r="B316" s="3">
        <f t="shared" si="13"/>
        <v>-173</v>
      </c>
      <c r="C316" s="5">
        <f>'360 IRA Input'!$C$14</f>
        <v>350</v>
      </c>
      <c r="D316" s="6" t="e">
        <f>-PPMT('360 IRA Input'!$C$13/12,$B$4-B317,$B$4,$F$4)</f>
        <v>#NUM!</v>
      </c>
      <c r="E316" s="6" t="e">
        <f>-IPMT('360 IRA Input'!$C$13/12,$B$4-B317,$B$4,$F$4)</f>
        <v>#NUM!</v>
      </c>
      <c r="F316" s="8" t="e">
        <f t="shared" si="14"/>
        <v>#NUM!</v>
      </c>
    </row>
    <row r="317" spans="1:6" x14ac:dyDescent="0.2">
      <c r="A317" s="1">
        <f t="shared" si="12"/>
        <v>313</v>
      </c>
      <c r="B317" s="1">
        <f t="shared" si="13"/>
        <v>-174</v>
      </c>
      <c r="C317" s="5">
        <f>'360 IRA Input'!$C$14</f>
        <v>350</v>
      </c>
      <c r="D317" s="6" t="e">
        <f>-PPMT('360 IRA Input'!$C$13/12,$B$4-B318,$B$4,$F$4)</f>
        <v>#NUM!</v>
      </c>
      <c r="E317" s="6" t="e">
        <f>-IPMT('360 IRA Input'!$C$13/12,$B$4-B318,$B$4,$F$4)</f>
        <v>#NUM!</v>
      </c>
      <c r="F317" s="8" t="e">
        <f t="shared" si="14"/>
        <v>#NUM!</v>
      </c>
    </row>
    <row r="318" spans="1:6" x14ac:dyDescent="0.2">
      <c r="A318" s="1">
        <f t="shared" si="12"/>
        <v>314</v>
      </c>
      <c r="B318" s="1">
        <f t="shared" si="13"/>
        <v>-175</v>
      </c>
      <c r="C318" s="5">
        <f>'360 IRA Input'!$C$14</f>
        <v>350</v>
      </c>
      <c r="D318" s="6" t="e">
        <f>-PPMT('360 IRA Input'!$C$13/12,$B$4-B319,$B$4,$F$4)</f>
        <v>#NUM!</v>
      </c>
      <c r="E318" s="6" t="e">
        <f>-IPMT('360 IRA Input'!$C$13/12,$B$4-B319,$B$4,$F$4)</f>
        <v>#NUM!</v>
      </c>
      <c r="F318" s="8" t="e">
        <f t="shared" si="14"/>
        <v>#NUM!</v>
      </c>
    </row>
    <row r="319" spans="1:6" x14ac:dyDescent="0.2">
      <c r="A319" s="1">
        <f t="shared" si="12"/>
        <v>315</v>
      </c>
      <c r="B319" s="1">
        <f t="shared" si="13"/>
        <v>-176</v>
      </c>
      <c r="C319" s="5">
        <f>'360 IRA Input'!$C$14</f>
        <v>350</v>
      </c>
      <c r="D319" s="6" t="e">
        <f>-PPMT('360 IRA Input'!$C$13/12,$B$4-B320,$B$4,$F$4)</f>
        <v>#NUM!</v>
      </c>
      <c r="E319" s="6" t="e">
        <f>-IPMT('360 IRA Input'!$C$13/12,$B$4-B320,$B$4,$F$4)</f>
        <v>#NUM!</v>
      </c>
      <c r="F319" s="8" t="e">
        <f t="shared" si="14"/>
        <v>#NUM!</v>
      </c>
    </row>
    <row r="320" spans="1:6" x14ac:dyDescent="0.2">
      <c r="A320" s="1">
        <f t="shared" si="12"/>
        <v>316</v>
      </c>
      <c r="B320" s="1">
        <f t="shared" si="13"/>
        <v>-177</v>
      </c>
      <c r="C320" s="5">
        <f>'360 IRA Input'!$C$14</f>
        <v>350</v>
      </c>
      <c r="D320" s="6" t="e">
        <f>-PPMT('360 IRA Input'!$C$13/12,$B$4-B321,$B$4,$F$4)</f>
        <v>#NUM!</v>
      </c>
      <c r="E320" s="6" t="e">
        <f>-IPMT('360 IRA Input'!$C$13/12,$B$4-B321,$B$4,$F$4)</f>
        <v>#NUM!</v>
      </c>
      <c r="F320" s="8" t="e">
        <f t="shared" si="14"/>
        <v>#NUM!</v>
      </c>
    </row>
    <row r="321" spans="1:6" x14ac:dyDescent="0.2">
      <c r="A321" s="1">
        <f t="shared" si="12"/>
        <v>317</v>
      </c>
      <c r="B321" s="1">
        <f t="shared" si="13"/>
        <v>-178</v>
      </c>
      <c r="C321" s="5">
        <f>'360 IRA Input'!$C$14</f>
        <v>350</v>
      </c>
      <c r="D321" s="6" t="e">
        <f>-PPMT('360 IRA Input'!$C$13/12,$B$4-B322,$B$4,$F$4)</f>
        <v>#NUM!</v>
      </c>
      <c r="E321" s="6" t="e">
        <f>-IPMT('360 IRA Input'!$C$13/12,$B$4-B322,$B$4,$F$4)</f>
        <v>#NUM!</v>
      </c>
      <c r="F321" s="8" t="e">
        <f t="shared" si="14"/>
        <v>#NUM!</v>
      </c>
    </row>
    <row r="322" spans="1:6" x14ac:dyDescent="0.2">
      <c r="A322" s="1">
        <f t="shared" si="12"/>
        <v>318</v>
      </c>
      <c r="B322" s="1">
        <f t="shared" si="13"/>
        <v>-179</v>
      </c>
      <c r="C322" s="5">
        <f>'360 IRA Input'!$C$14</f>
        <v>350</v>
      </c>
      <c r="D322" s="6" t="e">
        <f>-PPMT('360 IRA Input'!$C$13/12,$B$4-B323,$B$4,$F$4)</f>
        <v>#NUM!</v>
      </c>
      <c r="E322" s="6" t="e">
        <f>-IPMT('360 IRA Input'!$C$13/12,$B$4-B323,$B$4,$F$4)</f>
        <v>#NUM!</v>
      </c>
      <c r="F322" s="8" t="e">
        <f t="shared" si="14"/>
        <v>#NUM!</v>
      </c>
    </row>
    <row r="323" spans="1:6" x14ac:dyDescent="0.2">
      <c r="A323" s="1">
        <f t="shared" si="12"/>
        <v>319</v>
      </c>
      <c r="B323" s="1">
        <f t="shared" si="13"/>
        <v>-180</v>
      </c>
      <c r="C323" s="5">
        <f>'360 IRA Input'!$C$14</f>
        <v>350</v>
      </c>
      <c r="D323" s="6" t="e">
        <f>-PPMT('360 IRA Input'!$C$13/12,$B$4-B324,$B$4,$F$4)</f>
        <v>#NUM!</v>
      </c>
      <c r="E323" s="6" t="e">
        <f>-IPMT('360 IRA Input'!$C$13/12,$B$4-B324,$B$4,$F$4)</f>
        <v>#NUM!</v>
      </c>
      <c r="F323" s="8" t="e">
        <f t="shared" si="14"/>
        <v>#NUM!</v>
      </c>
    </row>
    <row r="324" spans="1:6" x14ac:dyDescent="0.2">
      <c r="A324" s="1">
        <f t="shared" si="12"/>
        <v>320</v>
      </c>
      <c r="B324" s="1">
        <f t="shared" si="13"/>
        <v>-181</v>
      </c>
      <c r="C324" s="5">
        <f>'360 IRA Input'!$C$14</f>
        <v>350</v>
      </c>
      <c r="D324" s="6" t="e">
        <f>-PPMT('360 IRA Input'!$C$13/12,$B$4-B325,$B$4,$F$4)</f>
        <v>#NUM!</v>
      </c>
      <c r="E324" s="6" t="e">
        <f>-IPMT('360 IRA Input'!$C$13/12,$B$4-B325,$B$4,$F$4)</f>
        <v>#NUM!</v>
      </c>
      <c r="F324" s="8" t="e">
        <f t="shared" si="14"/>
        <v>#NUM!</v>
      </c>
    </row>
    <row r="325" spans="1:6" x14ac:dyDescent="0.2">
      <c r="A325" s="1">
        <f t="shared" ref="A325:A364" si="15">$B$4-B325</f>
        <v>321</v>
      </c>
      <c r="B325" s="1">
        <f t="shared" ref="B325:B364" si="16">B324-1</f>
        <v>-182</v>
      </c>
      <c r="C325" s="5">
        <f>'360 IRA Input'!$C$14</f>
        <v>350</v>
      </c>
      <c r="D325" s="6" t="e">
        <f>-PPMT('360 IRA Input'!$C$13/12,$B$4-B326,$B$4,$F$4)</f>
        <v>#NUM!</v>
      </c>
      <c r="E325" s="6" t="e">
        <f>-IPMT('360 IRA Input'!$C$13/12,$B$4-B326,$B$4,$F$4)</f>
        <v>#NUM!</v>
      </c>
      <c r="F325" s="8" t="e">
        <f t="shared" ref="F325:F364" si="17">F324-D324</f>
        <v>#NUM!</v>
      </c>
    </row>
    <row r="326" spans="1:6" x14ac:dyDescent="0.2">
      <c r="A326" s="1">
        <f t="shared" si="15"/>
        <v>322</v>
      </c>
      <c r="B326" s="1">
        <f t="shared" si="16"/>
        <v>-183</v>
      </c>
      <c r="C326" s="5">
        <f>'360 IRA Input'!$C$14</f>
        <v>350</v>
      </c>
      <c r="D326" s="6" t="e">
        <f>-PPMT('360 IRA Input'!$C$13/12,$B$4-B327,$B$4,$F$4)</f>
        <v>#NUM!</v>
      </c>
      <c r="E326" s="6" t="e">
        <f>-IPMT('360 IRA Input'!$C$13/12,$B$4-B327,$B$4,$F$4)</f>
        <v>#NUM!</v>
      </c>
      <c r="F326" s="8" t="e">
        <f t="shared" si="17"/>
        <v>#NUM!</v>
      </c>
    </row>
    <row r="327" spans="1:6" x14ac:dyDescent="0.2">
      <c r="A327" s="1">
        <f t="shared" si="15"/>
        <v>323</v>
      </c>
      <c r="B327" s="1">
        <f t="shared" si="16"/>
        <v>-184</v>
      </c>
      <c r="C327" s="5">
        <f>'360 IRA Input'!$C$14</f>
        <v>350</v>
      </c>
      <c r="D327" s="6" t="e">
        <f>-PPMT('360 IRA Input'!$C$13/12,$B$4-B328,$B$4,$F$4)</f>
        <v>#NUM!</v>
      </c>
      <c r="E327" s="6" t="e">
        <f>-IPMT('360 IRA Input'!$C$13/12,$B$4-B328,$B$4,$F$4)</f>
        <v>#NUM!</v>
      </c>
      <c r="F327" s="8" t="e">
        <f t="shared" si="17"/>
        <v>#NUM!</v>
      </c>
    </row>
    <row r="328" spans="1:6" x14ac:dyDescent="0.2">
      <c r="A328" s="2">
        <f t="shared" si="15"/>
        <v>324</v>
      </c>
      <c r="B328" s="3">
        <f t="shared" si="16"/>
        <v>-185</v>
      </c>
      <c r="C328" s="5">
        <f>'360 IRA Input'!$C$14</f>
        <v>350</v>
      </c>
      <c r="D328" s="6" t="e">
        <f>-PPMT('360 IRA Input'!$C$13/12,$B$4-B329,$B$4,$F$4)</f>
        <v>#NUM!</v>
      </c>
      <c r="E328" s="6" t="e">
        <f>-IPMT('360 IRA Input'!$C$13/12,$B$4-B329,$B$4,$F$4)</f>
        <v>#NUM!</v>
      </c>
      <c r="F328" s="8" t="e">
        <f t="shared" si="17"/>
        <v>#NUM!</v>
      </c>
    </row>
    <row r="329" spans="1:6" x14ac:dyDescent="0.2">
      <c r="A329" s="1">
        <f t="shared" si="15"/>
        <v>325</v>
      </c>
      <c r="B329" s="1">
        <f t="shared" si="16"/>
        <v>-186</v>
      </c>
      <c r="C329" s="5">
        <f>'360 IRA Input'!$C$14</f>
        <v>350</v>
      </c>
      <c r="D329" s="6" t="e">
        <f>-PPMT('360 IRA Input'!$C$13/12,$B$4-B330,$B$4,$F$4)</f>
        <v>#NUM!</v>
      </c>
      <c r="E329" s="6" t="e">
        <f>-IPMT('360 IRA Input'!$C$13/12,$B$4-B330,$B$4,$F$4)</f>
        <v>#NUM!</v>
      </c>
      <c r="F329" s="8" t="e">
        <f t="shared" si="17"/>
        <v>#NUM!</v>
      </c>
    </row>
    <row r="330" spans="1:6" x14ac:dyDescent="0.2">
      <c r="A330" s="1">
        <f t="shared" si="15"/>
        <v>326</v>
      </c>
      <c r="B330" s="1">
        <f t="shared" si="16"/>
        <v>-187</v>
      </c>
      <c r="C330" s="5">
        <f>'360 IRA Input'!$C$14</f>
        <v>350</v>
      </c>
      <c r="D330" s="6" t="e">
        <f>-PPMT('360 IRA Input'!$C$13/12,$B$4-B331,$B$4,$F$4)</f>
        <v>#NUM!</v>
      </c>
      <c r="E330" s="6" t="e">
        <f>-IPMT('360 IRA Input'!$C$13/12,$B$4-B331,$B$4,$F$4)</f>
        <v>#NUM!</v>
      </c>
      <c r="F330" s="8" t="e">
        <f t="shared" si="17"/>
        <v>#NUM!</v>
      </c>
    </row>
    <row r="331" spans="1:6" x14ac:dyDescent="0.2">
      <c r="A331" s="1">
        <f t="shared" si="15"/>
        <v>327</v>
      </c>
      <c r="B331" s="1">
        <f t="shared" si="16"/>
        <v>-188</v>
      </c>
      <c r="C331" s="5">
        <f>'360 IRA Input'!$C$14</f>
        <v>350</v>
      </c>
      <c r="D331" s="6" t="e">
        <f>-PPMT('360 IRA Input'!$C$13/12,$B$4-B332,$B$4,$F$4)</f>
        <v>#NUM!</v>
      </c>
      <c r="E331" s="6" t="e">
        <f>-IPMT('360 IRA Input'!$C$13/12,$B$4-B332,$B$4,$F$4)</f>
        <v>#NUM!</v>
      </c>
      <c r="F331" s="8" t="e">
        <f t="shared" si="17"/>
        <v>#NUM!</v>
      </c>
    </row>
    <row r="332" spans="1:6" x14ac:dyDescent="0.2">
      <c r="A332" s="1">
        <f t="shared" si="15"/>
        <v>328</v>
      </c>
      <c r="B332" s="1">
        <f t="shared" si="16"/>
        <v>-189</v>
      </c>
      <c r="C332" s="5">
        <f>'360 IRA Input'!$C$14</f>
        <v>350</v>
      </c>
      <c r="D332" s="6" t="e">
        <f>-PPMT('360 IRA Input'!$C$13/12,$B$4-B333,$B$4,$F$4)</f>
        <v>#NUM!</v>
      </c>
      <c r="E332" s="6" t="e">
        <f>-IPMT('360 IRA Input'!$C$13/12,$B$4-B333,$B$4,$F$4)</f>
        <v>#NUM!</v>
      </c>
      <c r="F332" s="8" t="e">
        <f t="shared" si="17"/>
        <v>#NUM!</v>
      </c>
    </row>
    <row r="333" spans="1:6" x14ac:dyDescent="0.2">
      <c r="A333" s="1">
        <f t="shared" si="15"/>
        <v>329</v>
      </c>
      <c r="B333" s="1">
        <f t="shared" si="16"/>
        <v>-190</v>
      </c>
      <c r="C333" s="5">
        <f>'360 IRA Input'!$C$14</f>
        <v>350</v>
      </c>
      <c r="D333" s="6" t="e">
        <f>-PPMT('360 IRA Input'!$C$13/12,$B$4-B334,$B$4,$F$4)</f>
        <v>#NUM!</v>
      </c>
      <c r="E333" s="6" t="e">
        <f>-IPMT('360 IRA Input'!$C$13/12,$B$4-B334,$B$4,$F$4)</f>
        <v>#NUM!</v>
      </c>
      <c r="F333" s="8" t="e">
        <f t="shared" si="17"/>
        <v>#NUM!</v>
      </c>
    </row>
    <row r="334" spans="1:6" x14ac:dyDescent="0.2">
      <c r="A334" s="1">
        <f t="shared" si="15"/>
        <v>330</v>
      </c>
      <c r="B334" s="1">
        <f t="shared" si="16"/>
        <v>-191</v>
      </c>
      <c r="C334" s="5">
        <f>'360 IRA Input'!$C$14</f>
        <v>350</v>
      </c>
      <c r="D334" s="6" t="e">
        <f>-PPMT('360 IRA Input'!$C$13/12,$B$4-B335,$B$4,$F$4)</f>
        <v>#NUM!</v>
      </c>
      <c r="E334" s="6" t="e">
        <f>-IPMT('360 IRA Input'!$C$13/12,$B$4-B335,$B$4,$F$4)</f>
        <v>#NUM!</v>
      </c>
      <c r="F334" s="8" t="e">
        <f t="shared" si="17"/>
        <v>#NUM!</v>
      </c>
    </row>
    <row r="335" spans="1:6" x14ac:dyDescent="0.2">
      <c r="A335" s="1">
        <f t="shared" si="15"/>
        <v>331</v>
      </c>
      <c r="B335" s="1">
        <f t="shared" si="16"/>
        <v>-192</v>
      </c>
      <c r="C335" s="5">
        <f>'360 IRA Input'!$C$14</f>
        <v>350</v>
      </c>
      <c r="D335" s="6" t="e">
        <f>-PPMT('360 IRA Input'!$C$13/12,$B$4-B336,$B$4,$F$4)</f>
        <v>#NUM!</v>
      </c>
      <c r="E335" s="6" t="e">
        <f>-IPMT('360 IRA Input'!$C$13/12,$B$4-B336,$B$4,$F$4)</f>
        <v>#NUM!</v>
      </c>
      <c r="F335" s="8" t="e">
        <f t="shared" si="17"/>
        <v>#NUM!</v>
      </c>
    </row>
    <row r="336" spans="1:6" x14ac:dyDescent="0.2">
      <c r="A336" s="1">
        <f t="shared" si="15"/>
        <v>332</v>
      </c>
      <c r="B336" s="1">
        <f t="shared" si="16"/>
        <v>-193</v>
      </c>
      <c r="C336" s="5">
        <f>'360 IRA Input'!$C$14</f>
        <v>350</v>
      </c>
      <c r="D336" s="6" t="e">
        <f>-PPMT('360 IRA Input'!$C$13/12,$B$4-B337,$B$4,$F$4)</f>
        <v>#NUM!</v>
      </c>
      <c r="E336" s="6" t="e">
        <f>-IPMT('360 IRA Input'!$C$13/12,$B$4-B337,$B$4,$F$4)</f>
        <v>#NUM!</v>
      </c>
      <c r="F336" s="8" t="e">
        <f t="shared" si="17"/>
        <v>#NUM!</v>
      </c>
    </row>
    <row r="337" spans="1:6" x14ac:dyDescent="0.2">
      <c r="A337" s="1">
        <f t="shared" si="15"/>
        <v>333</v>
      </c>
      <c r="B337" s="1">
        <f t="shared" si="16"/>
        <v>-194</v>
      </c>
      <c r="C337" s="5">
        <f>'360 IRA Input'!$C$14</f>
        <v>350</v>
      </c>
      <c r="D337" s="6" t="e">
        <f>-PPMT('360 IRA Input'!$C$13/12,$B$4-B338,$B$4,$F$4)</f>
        <v>#NUM!</v>
      </c>
      <c r="E337" s="6" t="e">
        <f>-IPMT('360 IRA Input'!$C$13/12,$B$4-B338,$B$4,$F$4)</f>
        <v>#NUM!</v>
      </c>
      <c r="F337" s="8" t="e">
        <f t="shared" si="17"/>
        <v>#NUM!</v>
      </c>
    </row>
    <row r="338" spans="1:6" x14ac:dyDescent="0.2">
      <c r="A338" s="1">
        <f t="shared" si="15"/>
        <v>334</v>
      </c>
      <c r="B338" s="1">
        <f t="shared" si="16"/>
        <v>-195</v>
      </c>
      <c r="C338" s="5">
        <f>'360 IRA Input'!$C$14</f>
        <v>350</v>
      </c>
      <c r="D338" s="6" t="e">
        <f>-PPMT('360 IRA Input'!$C$13/12,$B$4-B339,$B$4,$F$4)</f>
        <v>#NUM!</v>
      </c>
      <c r="E338" s="6" t="e">
        <f>-IPMT('360 IRA Input'!$C$13/12,$B$4-B339,$B$4,$F$4)</f>
        <v>#NUM!</v>
      </c>
      <c r="F338" s="8" t="e">
        <f t="shared" si="17"/>
        <v>#NUM!</v>
      </c>
    </row>
    <row r="339" spans="1:6" x14ac:dyDescent="0.2">
      <c r="A339" s="1">
        <f t="shared" si="15"/>
        <v>335</v>
      </c>
      <c r="B339" s="1">
        <f t="shared" si="16"/>
        <v>-196</v>
      </c>
      <c r="C339" s="5">
        <f>'360 IRA Input'!$C$14</f>
        <v>350</v>
      </c>
      <c r="D339" s="6" t="e">
        <f>-PPMT('360 IRA Input'!$C$13/12,$B$4-B340,$B$4,$F$4)</f>
        <v>#NUM!</v>
      </c>
      <c r="E339" s="6" t="e">
        <f>-IPMT('360 IRA Input'!$C$13/12,$B$4-B340,$B$4,$F$4)</f>
        <v>#NUM!</v>
      </c>
      <c r="F339" s="8" t="e">
        <f t="shared" si="17"/>
        <v>#NUM!</v>
      </c>
    </row>
    <row r="340" spans="1:6" x14ac:dyDescent="0.2">
      <c r="A340" s="2">
        <f t="shared" si="15"/>
        <v>336</v>
      </c>
      <c r="B340" s="3">
        <f t="shared" si="16"/>
        <v>-197</v>
      </c>
      <c r="C340" s="5">
        <f>'360 IRA Input'!$C$14</f>
        <v>350</v>
      </c>
      <c r="D340" s="6" t="e">
        <f>-PPMT('360 IRA Input'!$C$13/12,$B$4-B341,$B$4,$F$4)</f>
        <v>#NUM!</v>
      </c>
      <c r="E340" s="6" t="e">
        <f>-IPMT('360 IRA Input'!$C$13/12,$B$4-B341,$B$4,$F$4)</f>
        <v>#NUM!</v>
      </c>
      <c r="F340" s="8" t="e">
        <f t="shared" si="17"/>
        <v>#NUM!</v>
      </c>
    </row>
    <row r="341" spans="1:6" x14ac:dyDescent="0.2">
      <c r="A341" s="1">
        <f t="shared" si="15"/>
        <v>337</v>
      </c>
      <c r="B341" s="1">
        <f t="shared" si="16"/>
        <v>-198</v>
      </c>
      <c r="C341" s="5">
        <f>'360 IRA Input'!$C$14</f>
        <v>350</v>
      </c>
      <c r="D341" s="6" t="e">
        <f>-PPMT('360 IRA Input'!$C$13/12,$B$4-B342,$B$4,$F$4)</f>
        <v>#NUM!</v>
      </c>
      <c r="E341" s="6" t="e">
        <f>-IPMT('360 IRA Input'!$C$13/12,$B$4-B342,$B$4,$F$4)</f>
        <v>#NUM!</v>
      </c>
      <c r="F341" s="8" t="e">
        <f t="shared" si="17"/>
        <v>#NUM!</v>
      </c>
    </row>
    <row r="342" spans="1:6" x14ac:dyDescent="0.2">
      <c r="A342" s="1">
        <f t="shared" si="15"/>
        <v>338</v>
      </c>
      <c r="B342" s="1">
        <f t="shared" si="16"/>
        <v>-199</v>
      </c>
      <c r="C342" s="5">
        <f>'360 IRA Input'!$C$14</f>
        <v>350</v>
      </c>
      <c r="D342" s="6" t="e">
        <f>-PPMT('360 IRA Input'!$C$13/12,$B$4-B343,$B$4,$F$4)</f>
        <v>#NUM!</v>
      </c>
      <c r="E342" s="6" t="e">
        <f>-IPMT('360 IRA Input'!$C$13/12,$B$4-B343,$B$4,$F$4)</f>
        <v>#NUM!</v>
      </c>
      <c r="F342" s="8" t="e">
        <f t="shared" si="17"/>
        <v>#NUM!</v>
      </c>
    </row>
    <row r="343" spans="1:6" x14ac:dyDescent="0.2">
      <c r="A343" s="1">
        <f t="shared" si="15"/>
        <v>339</v>
      </c>
      <c r="B343" s="1">
        <f t="shared" si="16"/>
        <v>-200</v>
      </c>
      <c r="C343" s="5">
        <f>'360 IRA Input'!$C$14</f>
        <v>350</v>
      </c>
      <c r="D343" s="6" t="e">
        <f>-PPMT('360 IRA Input'!$C$13/12,$B$4-B344,$B$4,$F$4)</f>
        <v>#NUM!</v>
      </c>
      <c r="E343" s="6" t="e">
        <f>-IPMT('360 IRA Input'!$C$13/12,$B$4-B344,$B$4,$F$4)</f>
        <v>#NUM!</v>
      </c>
      <c r="F343" s="8" t="e">
        <f t="shared" si="17"/>
        <v>#NUM!</v>
      </c>
    </row>
    <row r="344" spans="1:6" x14ac:dyDescent="0.2">
      <c r="A344" s="1">
        <f t="shared" si="15"/>
        <v>340</v>
      </c>
      <c r="B344" s="1">
        <f t="shared" si="16"/>
        <v>-201</v>
      </c>
      <c r="C344" s="5">
        <f>'360 IRA Input'!$C$14</f>
        <v>350</v>
      </c>
      <c r="D344" s="6" t="e">
        <f>-PPMT('360 IRA Input'!$C$13/12,$B$4-B345,$B$4,$F$4)</f>
        <v>#NUM!</v>
      </c>
      <c r="E344" s="6" t="e">
        <f>-IPMT('360 IRA Input'!$C$13/12,$B$4-B345,$B$4,$F$4)</f>
        <v>#NUM!</v>
      </c>
      <c r="F344" s="8" t="e">
        <f t="shared" si="17"/>
        <v>#NUM!</v>
      </c>
    </row>
    <row r="345" spans="1:6" x14ac:dyDescent="0.2">
      <c r="A345" s="1">
        <f t="shared" si="15"/>
        <v>341</v>
      </c>
      <c r="B345" s="1">
        <f t="shared" si="16"/>
        <v>-202</v>
      </c>
      <c r="C345" s="5">
        <f>'360 IRA Input'!$C$14</f>
        <v>350</v>
      </c>
      <c r="D345" s="6" t="e">
        <f>-PPMT('360 IRA Input'!$C$13/12,$B$4-B346,$B$4,$F$4)</f>
        <v>#NUM!</v>
      </c>
      <c r="E345" s="6" t="e">
        <f>-IPMT('360 IRA Input'!$C$13/12,$B$4-B346,$B$4,$F$4)</f>
        <v>#NUM!</v>
      </c>
      <c r="F345" s="8" t="e">
        <f t="shared" si="17"/>
        <v>#NUM!</v>
      </c>
    </row>
    <row r="346" spans="1:6" x14ac:dyDescent="0.2">
      <c r="A346" s="1">
        <f t="shared" si="15"/>
        <v>342</v>
      </c>
      <c r="B346" s="1">
        <f t="shared" si="16"/>
        <v>-203</v>
      </c>
      <c r="C346" s="5">
        <f>'360 IRA Input'!$C$14</f>
        <v>350</v>
      </c>
      <c r="D346" s="6" t="e">
        <f>-PPMT('360 IRA Input'!$C$13/12,$B$4-B347,$B$4,$F$4)</f>
        <v>#NUM!</v>
      </c>
      <c r="E346" s="6" t="e">
        <f>-IPMT('360 IRA Input'!$C$13/12,$B$4-B347,$B$4,$F$4)</f>
        <v>#NUM!</v>
      </c>
      <c r="F346" s="8" t="e">
        <f t="shared" si="17"/>
        <v>#NUM!</v>
      </c>
    </row>
    <row r="347" spans="1:6" x14ac:dyDescent="0.2">
      <c r="A347" s="1">
        <f t="shared" si="15"/>
        <v>343</v>
      </c>
      <c r="B347" s="1">
        <f t="shared" si="16"/>
        <v>-204</v>
      </c>
      <c r="C347" s="5">
        <f>'360 IRA Input'!$C$14</f>
        <v>350</v>
      </c>
      <c r="D347" s="6" t="e">
        <f>-PPMT('360 IRA Input'!$C$13/12,$B$4-B348,$B$4,$F$4)</f>
        <v>#NUM!</v>
      </c>
      <c r="E347" s="6" t="e">
        <f>-IPMT('360 IRA Input'!$C$13/12,$B$4-B348,$B$4,$F$4)</f>
        <v>#NUM!</v>
      </c>
      <c r="F347" s="8" t="e">
        <f t="shared" si="17"/>
        <v>#NUM!</v>
      </c>
    </row>
    <row r="348" spans="1:6" x14ac:dyDescent="0.2">
      <c r="A348" s="1">
        <f t="shared" si="15"/>
        <v>344</v>
      </c>
      <c r="B348" s="1">
        <f t="shared" si="16"/>
        <v>-205</v>
      </c>
      <c r="C348" s="5">
        <f>'360 IRA Input'!$C$14</f>
        <v>350</v>
      </c>
      <c r="D348" s="6" t="e">
        <f>-PPMT('360 IRA Input'!$C$13/12,$B$4-B349,$B$4,$F$4)</f>
        <v>#NUM!</v>
      </c>
      <c r="E348" s="6" t="e">
        <f>-IPMT('360 IRA Input'!$C$13/12,$B$4-B349,$B$4,$F$4)</f>
        <v>#NUM!</v>
      </c>
      <c r="F348" s="8" t="e">
        <f t="shared" si="17"/>
        <v>#NUM!</v>
      </c>
    </row>
    <row r="349" spans="1:6" x14ac:dyDescent="0.2">
      <c r="A349" s="1">
        <f t="shared" si="15"/>
        <v>345</v>
      </c>
      <c r="B349" s="1">
        <f t="shared" si="16"/>
        <v>-206</v>
      </c>
      <c r="C349" s="5">
        <f>'360 IRA Input'!$C$14</f>
        <v>350</v>
      </c>
      <c r="D349" s="6" t="e">
        <f>-PPMT('360 IRA Input'!$C$13/12,$B$4-B350,$B$4,$F$4)</f>
        <v>#NUM!</v>
      </c>
      <c r="E349" s="6" t="e">
        <f>-IPMT('360 IRA Input'!$C$13/12,$B$4-B350,$B$4,$F$4)</f>
        <v>#NUM!</v>
      </c>
      <c r="F349" s="8" t="e">
        <f t="shared" si="17"/>
        <v>#NUM!</v>
      </c>
    </row>
    <row r="350" spans="1:6" x14ac:dyDescent="0.2">
      <c r="A350" s="1">
        <f t="shared" si="15"/>
        <v>346</v>
      </c>
      <c r="B350" s="1">
        <f t="shared" si="16"/>
        <v>-207</v>
      </c>
      <c r="C350" s="5">
        <f>'360 IRA Input'!$C$14</f>
        <v>350</v>
      </c>
      <c r="D350" s="6" t="e">
        <f>-PPMT('360 IRA Input'!$C$13/12,$B$4-B351,$B$4,$F$4)</f>
        <v>#NUM!</v>
      </c>
      <c r="E350" s="6" t="e">
        <f>-IPMT('360 IRA Input'!$C$13/12,$B$4-B351,$B$4,$F$4)</f>
        <v>#NUM!</v>
      </c>
      <c r="F350" s="8" t="e">
        <f t="shared" si="17"/>
        <v>#NUM!</v>
      </c>
    </row>
    <row r="351" spans="1:6" x14ac:dyDescent="0.2">
      <c r="A351" s="1">
        <f t="shared" si="15"/>
        <v>347</v>
      </c>
      <c r="B351" s="1">
        <f t="shared" si="16"/>
        <v>-208</v>
      </c>
      <c r="C351" s="5">
        <f>'360 IRA Input'!$C$14</f>
        <v>350</v>
      </c>
      <c r="D351" s="6" t="e">
        <f>-PPMT('360 IRA Input'!$C$13/12,$B$4-B352,$B$4,$F$4)</f>
        <v>#NUM!</v>
      </c>
      <c r="E351" s="6" t="e">
        <f>-IPMT('360 IRA Input'!$C$13/12,$B$4-B352,$B$4,$F$4)</f>
        <v>#NUM!</v>
      </c>
      <c r="F351" s="8" t="e">
        <f t="shared" si="17"/>
        <v>#NUM!</v>
      </c>
    </row>
    <row r="352" spans="1:6" x14ac:dyDescent="0.2">
      <c r="A352" s="2">
        <f t="shared" si="15"/>
        <v>348</v>
      </c>
      <c r="B352" s="3">
        <f t="shared" si="16"/>
        <v>-209</v>
      </c>
      <c r="C352" s="5">
        <f>'360 IRA Input'!$C$14</f>
        <v>350</v>
      </c>
      <c r="D352" s="6" t="e">
        <f>-PPMT('360 IRA Input'!$C$13/12,$B$4-B353,$B$4,$F$4)</f>
        <v>#NUM!</v>
      </c>
      <c r="E352" s="6" t="e">
        <f>-IPMT('360 IRA Input'!$C$13/12,$B$4-B353,$B$4,$F$4)</f>
        <v>#NUM!</v>
      </c>
      <c r="F352" s="8" t="e">
        <f t="shared" si="17"/>
        <v>#NUM!</v>
      </c>
    </row>
    <row r="353" spans="1:6" x14ac:dyDescent="0.2">
      <c r="A353" s="1">
        <f t="shared" si="15"/>
        <v>349</v>
      </c>
      <c r="B353" s="1">
        <f t="shared" si="16"/>
        <v>-210</v>
      </c>
      <c r="C353" s="5">
        <f>'360 IRA Input'!$C$14</f>
        <v>350</v>
      </c>
      <c r="D353" s="6" t="e">
        <f>-PPMT('360 IRA Input'!$C$13/12,$B$4-B354,$B$4,$F$4)</f>
        <v>#NUM!</v>
      </c>
      <c r="E353" s="6" t="e">
        <f>-IPMT('360 IRA Input'!$C$13/12,$B$4-B354,$B$4,$F$4)</f>
        <v>#NUM!</v>
      </c>
      <c r="F353" s="8" t="e">
        <f t="shared" si="17"/>
        <v>#NUM!</v>
      </c>
    </row>
    <row r="354" spans="1:6" x14ac:dyDescent="0.2">
      <c r="A354" s="1">
        <f t="shared" si="15"/>
        <v>350</v>
      </c>
      <c r="B354" s="1">
        <f t="shared" si="16"/>
        <v>-211</v>
      </c>
      <c r="C354" s="5">
        <f>'360 IRA Input'!$C$14</f>
        <v>350</v>
      </c>
      <c r="D354" s="6" t="e">
        <f>-PPMT('360 IRA Input'!$C$13/12,$B$4-B355,$B$4,$F$4)</f>
        <v>#NUM!</v>
      </c>
      <c r="E354" s="6" t="e">
        <f>-IPMT('360 IRA Input'!$C$13/12,$B$4-B355,$B$4,$F$4)</f>
        <v>#NUM!</v>
      </c>
      <c r="F354" s="8" t="e">
        <f t="shared" si="17"/>
        <v>#NUM!</v>
      </c>
    </row>
    <row r="355" spans="1:6" x14ac:dyDescent="0.2">
      <c r="A355" s="1">
        <f t="shared" si="15"/>
        <v>351</v>
      </c>
      <c r="B355" s="1">
        <f t="shared" si="16"/>
        <v>-212</v>
      </c>
      <c r="C355" s="5">
        <f>'360 IRA Input'!$C$14</f>
        <v>350</v>
      </c>
      <c r="D355" s="6" t="e">
        <f>-PPMT('360 IRA Input'!$C$13/12,$B$4-B356,$B$4,$F$4)</f>
        <v>#NUM!</v>
      </c>
      <c r="E355" s="6" t="e">
        <f>-IPMT('360 IRA Input'!$C$13/12,$B$4-B356,$B$4,$F$4)</f>
        <v>#NUM!</v>
      </c>
      <c r="F355" s="8" t="e">
        <f t="shared" si="17"/>
        <v>#NUM!</v>
      </c>
    </row>
    <row r="356" spans="1:6" x14ac:dyDescent="0.2">
      <c r="A356" s="1">
        <f t="shared" si="15"/>
        <v>352</v>
      </c>
      <c r="B356" s="1">
        <f t="shared" si="16"/>
        <v>-213</v>
      </c>
      <c r="C356" s="5">
        <f>'360 IRA Input'!$C$14</f>
        <v>350</v>
      </c>
      <c r="D356" s="6" t="e">
        <f>-PPMT('360 IRA Input'!$C$13/12,$B$4-B357,$B$4,$F$4)</f>
        <v>#NUM!</v>
      </c>
      <c r="E356" s="6" t="e">
        <f>-IPMT('360 IRA Input'!$C$13/12,$B$4-B357,$B$4,$F$4)</f>
        <v>#NUM!</v>
      </c>
      <c r="F356" s="8" t="e">
        <f t="shared" si="17"/>
        <v>#NUM!</v>
      </c>
    </row>
    <row r="357" spans="1:6" x14ac:dyDescent="0.2">
      <c r="A357" s="1">
        <f t="shared" si="15"/>
        <v>353</v>
      </c>
      <c r="B357" s="1">
        <f t="shared" si="16"/>
        <v>-214</v>
      </c>
      <c r="C357" s="5">
        <f>'360 IRA Input'!$C$14</f>
        <v>350</v>
      </c>
      <c r="D357" s="6" t="e">
        <f>-PPMT('360 IRA Input'!$C$13/12,$B$4-B358,$B$4,$F$4)</f>
        <v>#NUM!</v>
      </c>
      <c r="E357" s="6" t="e">
        <f>-IPMT('360 IRA Input'!$C$13/12,$B$4-B358,$B$4,$F$4)</f>
        <v>#NUM!</v>
      </c>
      <c r="F357" s="8" t="e">
        <f t="shared" si="17"/>
        <v>#NUM!</v>
      </c>
    </row>
    <row r="358" spans="1:6" x14ac:dyDescent="0.2">
      <c r="A358" s="1">
        <f t="shared" si="15"/>
        <v>354</v>
      </c>
      <c r="B358" s="1">
        <f t="shared" si="16"/>
        <v>-215</v>
      </c>
      <c r="C358" s="5">
        <f>'360 IRA Input'!$C$14</f>
        <v>350</v>
      </c>
      <c r="D358" s="6" t="e">
        <f>-PPMT('360 IRA Input'!$C$13/12,$B$4-B359,$B$4,$F$4)</f>
        <v>#NUM!</v>
      </c>
      <c r="E358" s="6" t="e">
        <f>-IPMT('360 IRA Input'!$C$13/12,$B$4-B359,$B$4,$F$4)</f>
        <v>#NUM!</v>
      </c>
      <c r="F358" s="8" t="e">
        <f t="shared" si="17"/>
        <v>#NUM!</v>
      </c>
    </row>
    <row r="359" spans="1:6" x14ac:dyDescent="0.2">
      <c r="A359" s="1">
        <f t="shared" si="15"/>
        <v>355</v>
      </c>
      <c r="B359" s="1">
        <f t="shared" si="16"/>
        <v>-216</v>
      </c>
      <c r="C359" s="5">
        <f>'360 IRA Input'!$C$14</f>
        <v>350</v>
      </c>
      <c r="D359" s="6" t="e">
        <f>-PPMT('360 IRA Input'!$C$13/12,$B$4-B360,$B$4,$F$4)</f>
        <v>#NUM!</v>
      </c>
      <c r="E359" s="6" t="e">
        <f>-IPMT('360 IRA Input'!$C$13/12,$B$4-B360,$B$4,$F$4)</f>
        <v>#NUM!</v>
      </c>
      <c r="F359" s="8" t="e">
        <f t="shared" si="17"/>
        <v>#NUM!</v>
      </c>
    </row>
    <row r="360" spans="1:6" x14ac:dyDescent="0.2">
      <c r="A360" s="1">
        <f t="shared" si="15"/>
        <v>356</v>
      </c>
      <c r="B360" s="1">
        <f t="shared" si="16"/>
        <v>-217</v>
      </c>
      <c r="C360" s="5">
        <f>'360 IRA Input'!$C$14</f>
        <v>350</v>
      </c>
      <c r="D360" s="6" t="e">
        <f>-PPMT('360 IRA Input'!$C$13/12,$B$4-B361,$B$4,$F$4)</f>
        <v>#NUM!</v>
      </c>
      <c r="E360" s="6" t="e">
        <f>-IPMT('360 IRA Input'!$C$13/12,$B$4-B361,$B$4,$F$4)</f>
        <v>#NUM!</v>
      </c>
      <c r="F360" s="8" t="e">
        <f t="shared" si="17"/>
        <v>#NUM!</v>
      </c>
    </row>
    <row r="361" spans="1:6" x14ac:dyDescent="0.2">
      <c r="A361" s="1">
        <f t="shared" si="15"/>
        <v>357</v>
      </c>
      <c r="B361" s="1">
        <f t="shared" si="16"/>
        <v>-218</v>
      </c>
      <c r="C361" s="5">
        <f>'360 IRA Input'!$C$14</f>
        <v>350</v>
      </c>
      <c r="D361" s="6" t="e">
        <f>-PPMT('360 IRA Input'!$C$13/12,$B$4-B362,$B$4,$F$4)</f>
        <v>#NUM!</v>
      </c>
      <c r="E361" s="6" t="e">
        <f>-IPMT('360 IRA Input'!$C$13/12,$B$4-B362,$B$4,$F$4)</f>
        <v>#NUM!</v>
      </c>
      <c r="F361" s="8" t="e">
        <f t="shared" si="17"/>
        <v>#NUM!</v>
      </c>
    </row>
    <row r="362" spans="1:6" x14ac:dyDescent="0.2">
      <c r="A362" s="1">
        <f t="shared" si="15"/>
        <v>358</v>
      </c>
      <c r="B362" s="1">
        <f t="shared" si="16"/>
        <v>-219</v>
      </c>
      <c r="C362" s="5">
        <f>'360 IRA Input'!$C$14</f>
        <v>350</v>
      </c>
      <c r="D362" s="6" t="e">
        <f>-PPMT('360 IRA Input'!$C$13/12,$B$4-B363,$B$4,$F$4)</f>
        <v>#NUM!</v>
      </c>
      <c r="E362" s="6" t="e">
        <f>-IPMT('360 IRA Input'!$C$13/12,$B$4-B363,$B$4,$F$4)</f>
        <v>#NUM!</v>
      </c>
      <c r="F362" s="8" t="e">
        <f t="shared" si="17"/>
        <v>#NUM!</v>
      </c>
    </row>
    <row r="363" spans="1:6" x14ac:dyDescent="0.2">
      <c r="A363" s="1">
        <f t="shared" si="15"/>
        <v>359</v>
      </c>
      <c r="B363" s="1">
        <f t="shared" si="16"/>
        <v>-220</v>
      </c>
      <c r="C363" s="5">
        <f>'360 IRA Input'!$C$14</f>
        <v>350</v>
      </c>
      <c r="D363" s="6" t="e">
        <f>-PPMT('360 IRA Input'!$C$13/12,$B$4-B364,$B$4,$F$4)</f>
        <v>#NUM!</v>
      </c>
      <c r="E363" s="6" t="e">
        <f>-IPMT('360 IRA Input'!$C$13/12,$B$4-B364,$B$4,$F$4)</f>
        <v>#NUM!</v>
      </c>
      <c r="F363" s="8" t="e">
        <f t="shared" si="17"/>
        <v>#NUM!</v>
      </c>
    </row>
    <row r="364" spans="1:6" x14ac:dyDescent="0.2">
      <c r="A364" s="1">
        <f t="shared" si="15"/>
        <v>360</v>
      </c>
      <c r="B364" s="1">
        <f t="shared" si="16"/>
        <v>-221</v>
      </c>
      <c r="C364" s="5">
        <f>'360 IRA Input'!$C$14</f>
        <v>350</v>
      </c>
      <c r="D364" s="6">
        <f>-PPMT('360 IRA Input'!$C$13/12,$B$4-B365,$B$4,$F$4)</f>
        <v>346.3032136295065</v>
      </c>
      <c r="E364" s="6">
        <f>-IPMT('360 IRA Input'!$C$13/12,$B$4-B365,$B$4,$F$4)</f>
        <v>3.6967863704951545</v>
      </c>
      <c r="F364" s="8" t="e">
        <f t="shared" si="17"/>
        <v>#NUM!</v>
      </c>
    </row>
  </sheetData>
  <mergeCells count="1">
    <mergeCell ref="A1:F1"/>
  </mergeCells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Input</vt:lpstr>
      <vt:lpstr>Investing</vt:lpstr>
      <vt:lpstr>360 IRA Input</vt:lpstr>
      <vt:lpstr>Chart</vt:lpstr>
      <vt:lpstr>Full Am</vt:lpstr>
      <vt:lpstr>Purchase Am</vt:lpstr>
      <vt:lpstr>Resale Am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Czarina Harris</dc:creator>
  <cp:lastModifiedBy>WORK1</cp:lastModifiedBy>
  <cp:revision/>
  <cp:lastPrinted>2013-06-19T23:36:18Z</cp:lastPrinted>
  <dcterms:created xsi:type="dcterms:W3CDTF">2012-08-16T18:13:19Z</dcterms:created>
  <dcterms:modified xsi:type="dcterms:W3CDTF">2014-10-20T22:30:44Z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1033-9.1.0.4058</vt:lpwstr>
  </property>
</Properties>
</file>