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 activeTab="2"/>
  </bookViews>
  <sheets>
    <sheet name="Data Input" sheetId="1" r:id="rId1"/>
    <sheet name="Investing" sheetId="11" r:id="rId2"/>
    <sheet name="360 IRA Input" sheetId="6" r:id="rId3"/>
    <sheet name="Chart" sheetId="7" r:id="rId4"/>
    <sheet name="Full Am" sheetId="9" r:id="rId5"/>
    <sheet name="Purchase Am" sheetId="8" r:id="rId6"/>
    <sheet name="Resale Am" sheetId="12" r:id="rId7"/>
  </sheets>
  <externalReferences>
    <externalReference r:id="rId8"/>
  </externalReferences>
  <calcPr calcId="145621"/>
</workbook>
</file>

<file path=xl/calcChain.xml><?xml version="1.0" encoding="utf-8"?>
<calcChain xmlns="http://schemas.openxmlformats.org/spreadsheetml/2006/main">
  <c r="B4" i="12" l="1"/>
  <c r="B5" i="12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4" i="8"/>
  <c r="B6" i="12" l="1"/>
  <c r="B7" i="12" s="1"/>
  <c r="A7" i="12" s="1"/>
  <c r="A5" i="12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199" i="9"/>
  <c r="C200" i="9"/>
  <c r="C201" i="9"/>
  <c r="C202" i="9"/>
  <c r="C203" i="9"/>
  <c r="C204" i="9"/>
  <c r="C205" i="9"/>
  <c r="C206" i="9"/>
  <c r="C207" i="9"/>
  <c r="C208" i="9"/>
  <c r="C209" i="9"/>
  <c r="C210" i="9"/>
  <c r="C211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C240" i="9"/>
  <c r="C241" i="9"/>
  <c r="C242" i="9"/>
  <c r="C243" i="9"/>
  <c r="C244" i="9"/>
  <c r="C245" i="9"/>
  <c r="C246" i="9"/>
  <c r="C247" i="9"/>
  <c r="C248" i="9"/>
  <c r="C249" i="9"/>
  <c r="C250" i="9"/>
  <c r="C251" i="9"/>
  <c r="C252" i="9"/>
  <c r="C253" i="9"/>
  <c r="C254" i="9"/>
  <c r="C255" i="9"/>
  <c r="C256" i="9"/>
  <c r="C257" i="9"/>
  <c r="C258" i="9"/>
  <c r="C259" i="9"/>
  <c r="C260" i="9"/>
  <c r="C261" i="9"/>
  <c r="C262" i="9"/>
  <c r="C263" i="9"/>
  <c r="C264" i="9"/>
  <c r="C265" i="9"/>
  <c r="C266" i="9"/>
  <c r="C267" i="9"/>
  <c r="C268" i="9"/>
  <c r="C269" i="9"/>
  <c r="C270" i="9"/>
  <c r="C271" i="9"/>
  <c r="C272" i="9"/>
  <c r="C273" i="9"/>
  <c r="C274" i="9"/>
  <c r="C275" i="9"/>
  <c r="C276" i="9"/>
  <c r="C277" i="9"/>
  <c r="C278" i="9"/>
  <c r="C279" i="9"/>
  <c r="C280" i="9"/>
  <c r="C281" i="9"/>
  <c r="C282" i="9"/>
  <c r="C283" i="9"/>
  <c r="C284" i="9"/>
  <c r="C285" i="9"/>
  <c r="C286" i="9"/>
  <c r="C287" i="9"/>
  <c r="C288" i="9"/>
  <c r="C289" i="9"/>
  <c r="C290" i="9"/>
  <c r="C291" i="9"/>
  <c r="C292" i="9"/>
  <c r="C293" i="9"/>
  <c r="C294" i="9"/>
  <c r="C295" i="9"/>
  <c r="C296" i="9"/>
  <c r="C297" i="9"/>
  <c r="C298" i="9"/>
  <c r="C299" i="9"/>
  <c r="C300" i="9"/>
  <c r="C301" i="9"/>
  <c r="C302" i="9"/>
  <c r="C303" i="9"/>
  <c r="C304" i="9"/>
  <c r="C305" i="9"/>
  <c r="C306" i="9"/>
  <c r="C307" i="9"/>
  <c r="C308" i="9"/>
  <c r="C309" i="9"/>
  <c r="C310" i="9"/>
  <c r="C311" i="9"/>
  <c r="C312" i="9"/>
  <c r="C313" i="9"/>
  <c r="C314" i="9"/>
  <c r="C315" i="9"/>
  <c r="C316" i="9"/>
  <c r="C317" i="9"/>
  <c r="C318" i="9"/>
  <c r="C319" i="9"/>
  <c r="C320" i="9"/>
  <c r="C321" i="9"/>
  <c r="C322" i="9"/>
  <c r="C323" i="9"/>
  <c r="C324" i="9"/>
  <c r="C325" i="9"/>
  <c r="C326" i="9"/>
  <c r="C327" i="9"/>
  <c r="C328" i="9"/>
  <c r="C329" i="9"/>
  <c r="C330" i="9"/>
  <c r="C331" i="9"/>
  <c r="C332" i="9"/>
  <c r="C333" i="9"/>
  <c r="C334" i="9"/>
  <c r="C335" i="9"/>
  <c r="C336" i="9"/>
  <c r="C337" i="9"/>
  <c r="C338" i="9"/>
  <c r="C339" i="9"/>
  <c r="C340" i="9"/>
  <c r="C341" i="9"/>
  <c r="C342" i="9"/>
  <c r="C343" i="9"/>
  <c r="C344" i="9"/>
  <c r="C345" i="9"/>
  <c r="C346" i="9"/>
  <c r="C347" i="9"/>
  <c r="C348" i="9"/>
  <c r="C349" i="9"/>
  <c r="C350" i="9"/>
  <c r="C351" i="9"/>
  <c r="C352" i="9"/>
  <c r="C353" i="9"/>
  <c r="C354" i="9"/>
  <c r="C355" i="9"/>
  <c r="C356" i="9"/>
  <c r="C357" i="9"/>
  <c r="C358" i="9"/>
  <c r="C359" i="9"/>
  <c r="C360" i="9"/>
  <c r="C361" i="9"/>
  <c r="C362" i="9"/>
  <c r="C363" i="9"/>
  <c r="C364" i="9"/>
  <c r="C4" i="9"/>
  <c r="F4" i="9"/>
  <c r="J18" i="11"/>
  <c r="J16" i="11"/>
  <c r="H16" i="11"/>
  <c r="G11" i="11"/>
  <c r="D5" i="1"/>
  <c r="G5" i="1"/>
  <c r="H5" i="1"/>
  <c r="H8" i="1" s="1"/>
  <c r="D13" i="1" s="1"/>
  <c r="I5" i="1"/>
  <c r="I8" i="1"/>
  <c r="D9" i="1"/>
  <c r="I6" i="1" s="1"/>
  <c r="D6" i="1"/>
  <c r="G6" i="1"/>
  <c r="D7" i="1"/>
  <c r="D8" i="1"/>
  <c r="H9" i="1"/>
  <c r="I9" i="1"/>
  <c r="D11" i="1"/>
  <c r="F14" i="1"/>
  <c r="F13" i="1" s="1"/>
  <c r="D4" i="11"/>
  <c r="D11" i="11"/>
  <c r="C13" i="11"/>
  <c r="B11" i="11" s="1"/>
  <c r="F4" i="12" s="1"/>
  <c r="E16" i="11"/>
  <c r="E17" i="11"/>
  <c r="H17" i="11" s="1"/>
  <c r="G17" i="11" s="1"/>
  <c r="E18" i="11"/>
  <c r="H18" i="11" s="1"/>
  <c r="B4" i="8"/>
  <c r="C4" i="6"/>
  <c r="C5" i="6"/>
  <c r="B4" i="9" s="1"/>
  <c r="C6" i="6"/>
  <c r="C7" i="6"/>
  <c r="I7" i="1" l="1"/>
  <c r="D10" i="1" s="1"/>
  <c r="G7" i="1" s="1"/>
  <c r="F4" i="8"/>
  <c r="E364" i="8" s="1"/>
  <c r="D12" i="1"/>
  <c r="H6" i="1" s="1"/>
  <c r="A6" i="12"/>
  <c r="B8" i="12"/>
  <c r="D364" i="9"/>
  <c r="E364" i="9"/>
  <c r="B5" i="8"/>
  <c r="J17" i="11"/>
  <c r="G18" i="11"/>
  <c r="F11" i="11"/>
  <c r="C14" i="6"/>
  <c r="G9" i="1"/>
  <c r="D14" i="1" s="1"/>
  <c r="E11" i="11"/>
  <c r="G16" i="11"/>
  <c r="G8" i="1"/>
  <c r="G13" i="1"/>
  <c r="B5" i="9"/>
  <c r="H7" i="1" l="1"/>
  <c r="D364" i="8"/>
  <c r="E4" i="8"/>
  <c r="C363" i="12"/>
  <c r="C361" i="12"/>
  <c r="C359" i="12"/>
  <c r="C357" i="12"/>
  <c r="C355" i="12"/>
  <c r="C353" i="12"/>
  <c r="C351" i="12"/>
  <c r="C349" i="12"/>
  <c r="C347" i="12"/>
  <c r="C345" i="12"/>
  <c r="C343" i="12"/>
  <c r="C341" i="12"/>
  <c r="C339" i="12"/>
  <c r="C337" i="12"/>
  <c r="C335" i="12"/>
  <c r="C333" i="12"/>
  <c r="C331" i="12"/>
  <c r="C329" i="12"/>
  <c r="C327" i="12"/>
  <c r="C325" i="12"/>
  <c r="C323" i="12"/>
  <c r="C321" i="12"/>
  <c r="C319" i="12"/>
  <c r="C317" i="12"/>
  <c r="C315" i="12"/>
  <c r="C313" i="12"/>
  <c r="C311" i="12"/>
  <c r="C309" i="12"/>
  <c r="C307" i="12"/>
  <c r="C305" i="12"/>
  <c r="C303" i="12"/>
  <c r="C301" i="12"/>
  <c r="C299" i="12"/>
  <c r="C297" i="12"/>
  <c r="C295" i="12"/>
  <c r="C293" i="12"/>
  <c r="C291" i="12"/>
  <c r="C289" i="12"/>
  <c r="C287" i="12"/>
  <c r="C285" i="12"/>
  <c r="C283" i="12"/>
  <c r="C281" i="12"/>
  <c r="C279" i="12"/>
  <c r="C277" i="12"/>
  <c r="C275" i="12"/>
  <c r="C273" i="12"/>
  <c r="C271" i="12"/>
  <c r="C269" i="12"/>
  <c r="C267" i="12"/>
  <c r="C265" i="12"/>
  <c r="C263" i="12"/>
  <c r="C261" i="12"/>
  <c r="C259" i="12"/>
  <c r="C257" i="12"/>
  <c r="C255" i="12"/>
  <c r="C253" i="12"/>
  <c r="C251" i="12"/>
  <c r="C249" i="12"/>
  <c r="C247" i="12"/>
  <c r="C245" i="12"/>
  <c r="C243" i="12"/>
  <c r="C241" i="12"/>
  <c r="C239" i="12"/>
  <c r="C237" i="12"/>
  <c r="C235" i="12"/>
  <c r="C233" i="12"/>
  <c r="C231" i="12"/>
  <c r="C229" i="12"/>
  <c r="C227" i="12"/>
  <c r="C225" i="12"/>
  <c r="C223" i="12"/>
  <c r="C221" i="12"/>
  <c r="C219" i="12"/>
  <c r="C217" i="12"/>
  <c r="C215" i="12"/>
  <c r="C213" i="12"/>
  <c r="C211" i="12"/>
  <c r="C209" i="12"/>
  <c r="C207" i="12"/>
  <c r="C205" i="12"/>
  <c r="C203" i="12"/>
  <c r="C201" i="12"/>
  <c r="C199" i="12"/>
  <c r="C197" i="12"/>
  <c r="C364" i="12"/>
  <c r="C362" i="12"/>
  <c r="C360" i="12"/>
  <c r="C358" i="12"/>
  <c r="C356" i="12"/>
  <c r="C354" i="12"/>
  <c r="C352" i="12"/>
  <c r="C350" i="12"/>
  <c r="C348" i="12"/>
  <c r="C346" i="12"/>
  <c r="C344" i="12"/>
  <c r="C342" i="12"/>
  <c r="C340" i="12"/>
  <c r="C338" i="12"/>
  <c r="C336" i="12"/>
  <c r="C334" i="12"/>
  <c r="C332" i="12"/>
  <c r="C330" i="12"/>
  <c r="C328" i="12"/>
  <c r="C326" i="12"/>
  <c r="C324" i="12"/>
  <c r="C322" i="12"/>
  <c r="C320" i="12"/>
  <c r="C318" i="12"/>
  <c r="C316" i="12"/>
  <c r="C314" i="12"/>
  <c r="C312" i="12"/>
  <c r="C310" i="12"/>
  <c r="C308" i="12"/>
  <c r="C306" i="12"/>
  <c r="C304" i="12"/>
  <c r="C302" i="12"/>
  <c r="C300" i="12"/>
  <c r="C298" i="12"/>
  <c r="C296" i="12"/>
  <c r="C294" i="12"/>
  <c r="C292" i="12"/>
  <c r="C290" i="12"/>
  <c r="C288" i="12"/>
  <c r="C286" i="12"/>
  <c r="C284" i="12"/>
  <c r="C282" i="12"/>
  <c r="C280" i="12"/>
  <c r="C278" i="12"/>
  <c r="C276" i="12"/>
  <c r="C274" i="12"/>
  <c r="C272" i="12"/>
  <c r="C270" i="12"/>
  <c r="C268" i="12"/>
  <c r="C266" i="12"/>
  <c r="C264" i="12"/>
  <c r="C262" i="12"/>
  <c r="C260" i="12"/>
  <c r="C258" i="12"/>
  <c r="C256" i="12"/>
  <c r="C254" i="12"/>
  <c r="C252" i="12"/>
  <c r="C250" i="12"/>
  <c r="C248" i="12"/>
  <c r="C246" i="12"/>
  <c r="C244" i="12"/>
  <c r="C242" i="12"/>
  <c r="C240" i="12"/>
  <c r="C238" i="12"/>
  <c r="C236" i="12"/>
  <c r="C234" i="12"/>
  <c r="C232" i="12"/>
  <c r="C230" i="12"/>
  <c r="C228" i="12"/>
  <c r="C226" i="12"/>
  <c r="C224" i="12"/>
  <c r="C222" i="12"/>
  <c r="C220" i="12"/>
  <c r="C218" i="12"/>
  <c r="C216" i="12"/>
  <c r="C214" i="12"/>
  <c r="C212" i="12"/>
  <c r="C210" i="12"/>
  <c r="C208" i="12"/>
  <c r="C206" i="12"/>
  <c r="C204" i="12"/>
  <c r="C202" i="12"/>
  <c r="C200" i="12"/>
  <c r="C198" i="12"/>
  <c r="C196" i="12"/>
  <c r="C194" i="12"/>
  <c r="C192" i="12"/>
  <c r="C190" i="12"/>
  <c r="C188" i="12"/>
  <c r="C186" i="12"/>
  <c r="C184" i="12"/>
  <c r="C182" i="12"/>
  <c r="C180" i="12"/>
  <c r="C178" i="12"/>
  <c r="C176" i="12"/>
  <c r="C174" i="12"/>
  <c r="C172" i="12"/>
  <c r="C170" i="12"/>
  <c r="C168" i="12"/>
  <c r="C166" i="12"/>
  <c r="C164" i="12"/>
  <c r="C162" i="12"/>
  <c r="C160" i="12"/>
  <c r="C158" i="12"/>
  <c r="C156" i="12"/>
  <c r="C154" i="12"/>
  <c r="C152" i="12"/>
  <c r="C150" i="12"/>
  <c r="C148" i="12"/>
  <c r="C146" i="12"/>
  <c r="C144" i="12"/>
  <c r="C142" i="12"/>
  <c r="C140" i="12"/>
  <c r="C138" i="12"/>
  <c r="C136" i="12"/>
  <c r="C134" i="12"/>
  <c r="C132" i="12"/>
  <c r="C130" i="12"/>
  <c r="C128" i="12"/>
  <c r="C126" i="12"/>
  <c r="C124" i="12"/>
  <c r="C122" i="12"/>
  <c r="C120" i="12"/>
  <c r="C118" i="12"/>
  <c r="C116" i="12"/>
  <c r="C114" i="12"/>
  <c r="C112" i="12"/>
  <c r="C110" i="12"/>
  <c r="C108" i="12"/>
  <c r="C106" i="12"/>
  <c r="C104" i="12"/>
  <c r="C102" i="12"/>
  <c r="C100" i="12"/>
  <c r="C98" i="12"/>
  <c r="C96" i="12"/>
  <c r="C94" i="12"/>
  <c r="C92" i="12"/>
  <c r="C90" i="12"/>
  <c r="C88" i="12"/>
  <c r="C86" i="12"/>
  <c r="C84" i="12"/>
  <c r="C82" i="12"/>
  <c r="C80" i="12"/>
  <c r="C78" i="12"/>
  <c r="C76" i="12"/>
  <c r="C74" i="12"/>
  <c r="C72" i="12"/>
  <c r="C70" i="12"/>
  <c r="C68" i="12"/>
  <c r="C66" i="12"/>
  <c r="C64" i="12"/>
  <c r="C62" i="12"/>
  <c r="C60" i="12"/>
  <c r="C58" i="12"/>
  <c r="C56" i="12"/>
  <c r="C54" i="12"/>
  <c r="C52" i="12"/>
  <c r="C50" i="12"/>
  <c r="C48" i="12"/>
  <c r="C46" i="12"/>
  <c r="C44" i="12"/>
  <c r="C42" i="12"/>
  <c r="C40" i="12"/>
  <c r="C38" i="12"/>
  <c r="C36" i="12"/>
  <c r="C34" i="12"/>
  <c r="C32" i="12"/>
  <c r="C30" i="12"/>
  <c r="C28" i="12"/>
  <c r="C195" i="12"/>
  <c r="C193" i="12"/>
  <c r="C191" i="12"/>
  <c r="C189" i="12"/>
  <c r="C187" i="12"/>
  <c r="C185" i="12"/>
  <c r="C183" i="12"/>
  <c r="C181" i="12"/>
  <c r="C179" i="12"/>
  <c r="C177" i="12"/>
  <c r="C175" i="12"/>
  <c r="C173" i="12"/>
  <c r="C171" i="12"/>
  <c r="C169" i="12"/>
  <c r="C167" i="12"/>
  <c r="C165" i="12"/>
  <c r="C163" i="12"/>
  <c r="C161" i="12"/>
  <c r="C159" i="12"/>
  <c r="C157" i="12"/>
  <c r="C155" i="12"/>
  <c r="C153" i="12"/>
  <c r="C151" i="12"/>
  <c r="C149" i="12"/>
  <c r="C147" i="12"/>
  <c r="C145" i="12"/>
  <c r="C143" i="12"/>
  <c r="C141" i="12"/>
  <c r="C139" i="12"/>
  <c r="C137" i="12"/>
  <c r="C135" i="12"/>
  <c r="C133" i="12"/>
  <c r="C131" i="12"/>
  <c r="C129" i="12"/>
  <c r="C127" i="12"/>
  <c r="C125" i="12"/>
  <c r="C123" i="12"/>
  <c r="C121" i="12"/>
  <c r="C119" i="12"/>
  <c r="C117" i="12"/>
  <c r="C115" i="12"/>
  <c r="C113" i="12"/>
  <c r="C111" i="12"/>
  <c r="C109" i="12"/>
  <c r="C107" i="12"/>
  <c r="C105" i="12"/>
  <c r="C103" i="12"/>
  <c r="C101" i="12"/>
  <c r="C99" i="12"/>
  <c r="C97" i="12"/>
  <c r="C95" i="12"/>
  <c r="C93" i="12"/>
  <c r="C91" i="12"/>
  <c r="C89" i="12"/>
  <c r="C87" i="12"/>
  <c r="C85" i="12"/>
  <c r="C83" i="12"/>
  <c r="C81" i="12"/>
  <c r="C79" i="12"/>
  <c r="C77" i="12"/>
  <c r="C75" i="12"/>
  <c r="C73" i="12"/>
  <c r="C71" i="12"/>
  <c r="C69" i="12"/>
  <c r="C67" i="12"/>
  <c r="C65" i="12"/>
  <c r="C63" i="12"/>
  <c r="C61" i="12"/>
  <c r="C59" i="12"/>
  <c r="C57" i="12"/>
  <c r="C55" i="12"/>
  <c r="C53" i="12"/>
  <c r="C51" i="12"/>
  <c r="C49" i="12"/>
  <c r="C47" i="12"/>
  <c r="C45" i="12"/>
  <c r="C43" i="12"/>
  <c r="C41" i="12"/>
  <c r="C39" i="12"/>
  <c r="C37" i="12"/>
  <c r="C35" i="12"/>
  <c r="C33" i="12"/>
  <c r="C31" i="12"/>
  <c r="C29" i="12"/>
  <c r="C27" i="12"/>
  <c r="C26" i="12"/>
  <c r="C25" i="12"/>
  <c r="C23" i="12"/>
  <c r="C21" i="12"/>
  <c r="C19" i="12"/>
  <c r="C17" i="12"/>
  <c r="C15" i="12"/>
  <c r="C13" i="12"/>
  <c r="C11" i="12"/>
  <c r="C9" i="12"/>
  <c r="C7" i="12"/>
  <c r="C5" i="12"/>
  <c r="C4" i="12"/>
  <c r="C24" i="12"/>
  <c r="C22" i="12"/>
  <c r="C20" i="12"/>
  <c r="C18" i="12"/>
  <c r="C16" i="12"/>
  <c r="C14" i="12"/>
  <c r="C12" i="12"/>
  <c r="C10" i="12"/>
  <c r="C8" i="12"/>
  <c r="C6" i="12"/>
  <c r="C21" i="6"/>
  <c r="C20" i="6" s="1"/>
  <c r="D4" i="8"/>
  <c r="B9" i="12"/>
  <c r="A8" i="12"/>
  <c r="D4" i="9"/>
  <c r="F5" i="9" s="1"/>
  <c r="E4" i="9"/>
  <c r="B6" i="8"/>
  <c r="A5" i="8"/>
  <c r="C13" i="6"/>
  <c r="A5" i="9"/>
  <c r="B6" i="9"/>
  <c r="D5" i="8" l="1"/>
  <c r="E5" i="8"/>
  <c r="D4" i="12"/>
  <c r="F5" i="12" s="1"/>
  <c r="E364" i="12"/>
  <c r="E4" i="12"/>
  <c r="E6" i="12"/>
  <c r="D364" i="12"/>
  <c r="E5" i="12"/>
  <c r="D6" i="12"/>
  <c r="D5" i="12"/>
  <c r="D7" i="12"/>
  <c r="E7" i="12"/>
  <c r="B10" i="12"/>
  <c r="D8" i="12"/>
  <c r="E8" i="12"/>
  <c r="A9" i="12"/>
  <c r="E5" i="9"/>
  <c r="D5" i="9"/>
  <c r="F6" i="9" s="1"/>
  <c r="B7" i="8"/>
  <c r="A6" i="8"/>
  <c r="F5" i="8"/>
  <c r="B7" i="9"/>
  <c r="A6" i="9"/>
  <c r="F6" i="12" l="1"/>
  <c r="F7" i="12" s="1"/>
  <c r="F8" i="12" s="1"/>
  <c r="F9" i="12" s="1"/>
  <c r="D6" i="8"/>
  <c r="E6" i="8"/>
  <c r="B11" i="12"/>
  <c r="A10" i="12"/>
  <c r="D9" i="12"/>
  <c r="E9" i="12"/>
  <c r="B8" i="8"/>
  <c r="A7" i="8"/>
  <c r="E6" i="9"/>
  <c r="D6" i="9"/>
  <c r="F7" i="9" s="1"/>
  <c r="F6" i="8"/>
  <c r="B8" i="9"/>
  <c r="A7" i="9"/>
  <c r="F10" i="12" l="1"/>
  <c r="F7" i="8"/>
  <c r="D7" i="8"/>
  <c r="F8" i="8" s="1"/>
  <c r="E7" i="8"/>
  <c r="B12" i="12"/>
  <c r="D10" i="12"/>
  <c r="E10" i="12"/>
  <c r="A11" i="12"/>
  <c r="B9" i="8"/>
  <c r="A8" i="8"/>
  <c r="D7" i="9"/>
  <c r="F8" i="9" s="1"/>
  <c r="E7" i="9"/>
  <c r="B9" i="9"/>
  <c r="A8" i="9"/>
  <c r="F11" i="12" l="1"/>
  <c r="D8" i="8"/>
  <c r="F9" i="8" s="1"/>
  <c r="E8" i="8"/>
  <c r="B13" i="12"/>
  <c r="A12" i="12"/>
  <c r="D11" i="12"/>
  <c r="E11" i="12"/>
  <c r="A9" i="8"/>
  <c r="B10" i="8"/>
  <c r="E8" i="9"/>
  <c r="D8" i="9"/>
  <c r="F9" i="9" s="1"/>
  <c r="B10" i="9"/>
  <c r="A9" i="9"/>
  <c r="F12" i="12" l="1"/>
  <c r="E9" i="8"/>
  <c r="D9" i="8"/>
  <c r="F10" i="8" s="1"/>
  <c r="D12" i="12"/>
  <c r="B14" i="12"/>
  <c r="E12" i="12"/>
  <c r="A13" i="12"/>
  <c r="D9" i="9"/>
  <c r="F10" i="9" s="1"/>
  <c r="E9" i="9"/>
  <c r="B11" i="8"/>
  <c r="A10" i="8"/>
  <c r="B11" i="9"/>
  <c r="A10" i="9"/>
  <c r="F13" i="12" l="1"/>
  <c r="E10" i="8"/>
  <c r="D10" i="8"/>
  <c r="F11" i="8" s="1"/>
  <c r="B15" i="12"/>
  <c r="A14" i="12"/>
  <c r="D13" i="12"/>
  <c r="E13" i="12"/>
  <c r="E10" i="9"/>
  <c r="D10" i="9"/>
  <c r="F11" i="9" s="1"/>
  <c r="B12" i="8"/>
  <c r="A11" i="8"/>
  <c r="A11" i="9"/>
  <c r="B12" i="9"/>
  <c r="F14" i="12" l="1"/>
  <c r="D11" i="8"/>
  <c r="E11" i="8"/>
  <c r="B16" i="12"/>
  <c r="D14" i="12"/>
  <c r="F15" i="12" s="1"/>
  <c r="A15" i="12"/>
  <c r="E14" i="12"/>
  <c r="F12" i="8"/>
  <c r="B13" i="8"/>
  <c r="A12" i="8"/>
  <c r="D11" i="9"/>
  <c r="F12" i="9" s="1"/>
  <c r="E11" i="9"/>
  <c r="B13" i="9"/>
  <c r="A12" i="9"/>
  <c r="E12" i="8" l="1"/>
  <c r="D12" i="8"/>
  <c r="F13" i="8" s="1"/>
  <c r="B17" i="12"/>
  <c r="A16" i="12"/>
  <c r="D15" i="12"/>
  <c r="F16" i="12" s="1"/>
  <c r="E15" i="12"/>
  <c r="D12" i="9"/>
  <c r="F13" i="9" s="1"/>
  <c r="E12" i="9"/>
  <c r="A13" i="8"/>
  <c r="B14" i="8"/>
  <c r="B14" i="9"/>
  <c r="A13" i="9"/>
  <c r="D13" i="8" l="1"/>
  <c r="F14" i="8" s="1"/>
  <c r="E13" i="8"/>
  <c r="B18" i="12"/>
  <c r="D16" i="12"/>
  <c r="F17" i="12" s="1"/>
  <c r="E16" i="12"/>
  <c r="A17" i="12"/>
  <c r="B15" i="8"/>
  <c r="A14" i="8"/>
  <c r="D13" i="9"/>
  <c r="F14" i="9" s="1"/>
  <c r="E13" i="9"/>
  <c r="B15" i="9"/>
  <c r="A14" i="9"/>
  <c r="E14" i="8" l="1"/>
  <c r="D14" i="8"/>
  <c r="F15" i="8" s="1"/>
  <c r="B19" i="12"/>
  <c r="D17" i="12"/>
  <c r="F18" i="12" s="1"/>
  <c r="A18" i="12"/>
  <c r="E17" i="12"/>
  <c r="D14" i="9"/>
  <c r="F15" i="9" s="1"/>
  <c r="E14" i="9"/>
  <c r="A15" i="8"/>
  <c r="B16" i="8"/>
  <c r="B16" i="9"/>
  <c r="A15" i="9"/>
  <c r="D15" i="8" l="1"/>
  <c r="F16" i="8" s="1"/>
  <c r="E15" i="8"/>
  <c r="B20" i="12"/>
  <c r="D18" i="12"/>
  <c r="F19" i="12" s="1"/>
  <c r="E18" i="12"/>
  <c r="A19" i="12"/>
  <c r="B17" i="8"/>
  <c r="A16" i="8"/>
  <c r="D15" i="9"/>
  <c r="E15" i="9"/>
  <c r="B17" i="9"/>
  <c r="A16" i="9"/>
  <c r="F16" i="9"/>
  <c r="D16" i="8" l="1"/>
  <c r="F17" i="8" s="1"/>
  <c r="E16" i="8"/>
  <c r="B21" i="12"/>
  <c r="A20" i="12"/>
  <c r="D19" i="12"/>
  <c r="F20" i="12" s="1"/>
  <c r="E19" i="12"/>
  <c r="D16" i="9"/>
  <c r="F17" i="9" s="1"/>
  <c r="E16" i="9"/>
  <c r="A17" i="8"/>
  <c r="B18" i="8"/>
  <c r="B18" i="9"/>
  <c r="A17" i="9"/>
  <c r="E17" i="8" l="1"/>
  <c r="D17" i="8"/>
  <c r="F18" i="8" s="1"/>
  <c r="D20" i="12"/>
  <c r="F21" i="12" s="1"/>
  <c r="B22" i="12"/>
  <c r="E20" i="12"/>
  <c r="A21" i="12"/>
  <c r="B19" i="8"/>
  <c r="A18" i="8"/>
  <c r="D17" i="9"/>
  <c r="F18" i="9" s="1"/>
  <c r="E17" i="9"/>
  <c r="B19" i="9"/>
  <c r="A18" i="9"/>
  <c r="E18" i="8" l="1"/>
  <c r="D18" i="8"/>
  <c r="F19" i="8" s="1"/>
  <c r="B23" i="12"/>
  <c r="A22" i="12"/>
  <c r="D21" i="12"/>
  <c r="F22" i="12" s="1"/>
  <c r="E21" i="12"/>
  <c r="D18" i="9"/>
  <c r="F19" i="9" s="1"/>
  <c r="E18" i="9"/>
  <c r="B20" i="8"/>
  <c r="A19" i="8"/>
  <c r="B20" i="9"/>
  <c r="A19" i="9"/>
  <c r="D19" i="8" l="1"/>
  <c r="F20" i="8" s="1"/>
  <c r="E19" i="8"/>
  <c r="B24" i="12"/>
  <c r="D22" i="12"/>
  <c r="F23" i="12" s="1"/>
  <c r="E22" i="12"/>
  <c r="A23" i="12"/>
  <c r="D19" i="9"/>
  <c r="F20" i="9" s="1"/>
  <c r="E19" i="9"/>
  <c r="B21" i="8"/>
  <c r="A20" i="8"/>
  <c r="B21" i="9"/>
  <c r="A20" i="9"/>
  <c r="D20" i="8" l="1"/>
  <c r="F21" i="8" s="1"/>
  <c r="E20" i="8"/>
  <c r="B25" i="12"/>
  <c r="A24" i="12"/>
  <c r="D23" i="12"/>
  <c r="F24" i="12" s="1"/>
  <c r="E23" i="12"/>
  <c r="D20" i="9"/>
  <c r="F21" i="9" s="1"/>
  <c r="E20" i="9"/>
  <c r="A21" i="8"/>
  <c r="B22" i="8"/>
  <c r="B22" i="9"/>
  <c r="A21" i="9"/>
  <c r="D21" i="8" l="1"/>
  <c r="E21" i="8"/>
  <c r="B26" i="12"/>
  <c r="D24" i="12"/>
  <c r="F25" i="12" s="1"/>
  <c r="E24" i="12"/>
  <c r="A25" i="12"/>
  <c r="E21" i="9"/>
  <c r="D21" i="9"/>
  <c r="F22" i="9" s="1"/>
  <c r="B23" i="8"/>
  <c r="A22" i="8"/>
  <c r="F22" i="8"/>
  <c r="B23" i="9"/>
  <c r="A22" i="9"/>
  <c r="D22" i="8" l="1"/>
  <c r="F23" i="8" s="1"/>
  <c r="E22" i="8"/>
  <c r="B27" i="12"/>
  <c r="D25" i="12"/>
  <c r="F26" i="12" s="1"/>
  <c r="A26" i="12"/>
  <c r="E25" i="12"/>
  <c r="E22" i="9"/>
  <c r="D22" i="9"/>
  <c r="F23" i="9" s="1"/>
  <c r="A23" i="8"/>
  <c r="B24" i="8"/>
  <c r="B24" i="9"/>
  <c r="A23" i="9"/>
  <c r="D23" i="8" l="1"/>
  <c r="F24" i="8" s="1"/>
  <c r="E23" i="8"/>
  <c r="D26" i="12"/>
  <c r="F27" i="12" s="1"/>
  <c r="B28" i="12"/>
  <c r="A27" i="12"/>
  <c r="E26" i="12"/>
  <c r="E23" i="9"/>
  <c r="D23" i="9"/>
  <c r="F24" i="9" s="1"/>
  <c r="B25" i="8"/>
  <c r="A24" i="8"/>
  <c r="B25" i="9"/>
  <c r="A24" i="9"/>
  <c r="E24" i="8" l="1"/>
  <c r="D24" i="8"/>
  <c r="F25" i="8" s="1"/>
  <c r="B29" i="12"/>
  <c r="A28" i="12"/>
  <c r="D27" i="12"/>
  <c r="F28" i="12" s="1"/>
  <c r="E27" i="12"/>
  <c r="D24" i="9"/>
  <c r="F25" i="9" s="1"/>
  <c r="E24" i="9"/>
  <c r="A25" i="8"/>
  <c r="B26" i="8"/>
  <c r="B26" i="9"/>
  <c r="A25" i="9"/>
  <c r="E25" i="8" l="1"/>
  <c r="D25" i="8"/>
  <c r="F26" i="8" s="1"/>
  <c r="D28" i="12"/>
  <c r="F29" i="12" s="1"/>
  <c r="B30" i="12"/>
  <c r="E28" i="12"/>
  <c r="A29" i="12"/>
  <c r="E25" i="9"/>
  <c r="D25" i="9"/>
  <c r="B27" i="8"/>
  <c r="A26" i="8"/>
  <c r="F26" i="9"/>
  <c r="B27" i="9"/>
  <c r="A26" i="9"/>
  <c r="D26" i="8" l="1"/>
  <c r="F27" i="8" s="1"/>
  <c r="E26" i="8"/>
  <c r="B31" i="12"/>
  <c r="A30" i="12"/>
  <c r="D29" i="12"/>
  <c r="F30" i="12" s="1"/>
  <c r="E29" i="12"/>
  <c r="A27" i="8"/>
  <c r="B28" i="8"/>
  <c r="E26" i="9"/>
  <c r="D26" i="9"/>
  <c r="F27" i="9" s="1"/>
  <c r="B28" i="9"/>
  <c r="A27" i="9"/>
  <c r="D27" i="8" l="1"/>
  <c r="F28" i="8" s="1"/>
  <c r="E27" i="8"/>
  <c r="D30" i="12"/>
  <c r="F31" i="12" s="1"/>
  <c r="B32" i="12"/>
  <c r="A31" i="12"/>
  <c r="E30" i="12"/>
  <c r="E27" i="9"/>
  <c r="D27" i="9"/>
  <c r="F28" i="9" s="1"/>
  <c r="B29" i="8"/>
  <c r="A28" i="8"/>
  <c r="A28" i="9"/>
  <c r="B29" i="9"/>
  <c r="E28" i="8" l="1"/>
  <c r="D28" i="8"/>
  <c r="F29" i="8" s="1"/>
  <c r="B33" i="12"/>
  <c r="A32" i="12"/>
  <c r="D31" i="12"/>
  <c r="F32" i="12" s="1"/>
  <c r="E31" i="12"/>
  <c r="A29" i="8"/>
  <c r="B30" i="8"/>
  <c r="D28" i="9"/>
  <c r="E28" i="9"/>
  <c r="B30" i="9"/>
  <c r="A29" i="9"/>
  <c r="F29" i="9"/>
  <c r="D29" i="8" l="1"/>
  <c r="E29" i="8"/>
  <c r="D32" i="12"/>
  <c r="F33" i="12" s="1"/>
  <c r="B34" i="12"/>
  <c r="E32" i="12"/>
  <c r="A33" i="12"/>
  <c r="D29" i="9"/>
  <c r="F30" i="9" s="1"/>
  <c r="E29" i="9"/>
  <c r="A30" i="8"/>
  <c r="B31" i="8"/>
  <c r="F30" i="8"/>
  <c r="B31" i="9"/>
  <c r="A30" i="9"/>
  <c r="D30" i="8" l="1"/>
  <c r="F31" i="8" s="1"/>
  <c r="E30" i="8"/>
  <c r="B35" i="12"/>
  <c r="D33" i="12"/>
  <c r="F34" i="12" s="1"/>
  <c r="A34" i="12"/>
  <c r="E33" i="12"/>
  <c r="D30" i="9"/>
  <c r="F31" i="9" s="1"/>
  <c r="E30" i="9"/>
  <c r="A31" i="8"/>
  <c r="B32" i="8"/>
  <c r="A31" i="9"/>
  <c r="B32" i="9"/>
  <c r="E31" i="8" l="1"/>
  <c r="D31" i="8"/>
  <c r="B36" i="12"/>
  <c r="D34" i="12"/>
  <c r="F35" i="12" s="1"/>
  <c r="E34" i="12"/>
  <c r="A35" i="12"/>
  <c r="D31" i="9"/>
  <c r="F32" i="9" s="1"/>
  <c r="E31" i="9"/>
  <c r="A32" i="8"/>
  <c r="B33" i="8"/>
  <c r="F32" i="8"/>
  <c r="B33" i="9"/>
  <c r="A32" i="9"/>
  <c r="E32" i="8" l="1"/>
  <c r="D32" i="8"/>
  <c r="F33" i="8" s="1"/>
  <c r="B37" i="12"/>
  <c r="A36" i="12"/>
  <c r="D35" i="12"/>
  <c r="F36" i="12" s="1"/>
  <c r="E35" i="12"/>
  <c r="D32" i="9"/>
  <c r="F33" i="9" s="1"/>
  <c r="E32" i="9"/>
  <c r="B34" i="8"/>
  <c r="A33" i="8"/>
  <c r="B34" i="9"/>
  <c r="A33" i="9"/>
  <c r="E33" i="8" l="1"/>
  <c r="D33" i="8"/>
  <c r="F34" i="8" s="1"/>
  <c r="B38" i="12"/>
  <c r="D36" i="12"/>
  <c r="F37" i="12" s="1"/>
  <c r="E36" i="12"/>
  <c r="A37" i="12"/>
  <c r="E33" i="9"/>
  <c r="D33" i="9"/>
  <c r="F34" i="9" s="1"/>
  <c r="A34" i="8"/>
  <c r="B35" i="8"/>
  <c r="B35" i="9"/>
  <c r="A34" i="9"/>
  <c r="E34" i="8" l="1"/>
  <c r="D34" i="8"/>
  <c r="B39" i="12"/>
  <c r="A38" i="12"/>
  <c r="D37" i="12"/>
  <c r="F38" i="12" s="1"/>
  <c r="E37" i="12"/>
  <c r="E34" i="9"/>
  <c r="D34" i="9"/>
  <c r="F35" i="9" s="1"/>
  <c r="B36" i="8"/>
  <c r="A35" i="8"/>
  <c r="F35" i="8"/>
  <c r="B36" i="9"/>
  <c r="A35" i="9"/>
  <c r="D35" i="8" l="1"/>
  <c r="F36" i="8" s="1"/>
  <c r="E35" i="8"/>
  <c r="B40" i="12"/>
  <c r="D38" i="12"/>
  <c r="F39" i="12" s="1"/>
  <c r="E38" i="12"/>
  <c r="A39" i="12"/>
  <c r="D35" i="9"/>
  <c r="F36" i="9" s="1"/>
  <c r="E35" i="9"/>
  <c r="B37" i="8"/>
  <c r="A36" i="8"/>
  <c r="A36" i="9"/>
  <c r="B37" i="9"/>
  <c r="D36" i="8" l="1"/>
  <c r="F37" i="8" s="1"/>
  <c r="E36" i="8"/>
  <c r="B41" i="12"/>
  <c r="A40" i="12"/>
  <c r="D39" i="12"/>
  <c r="F40" i="12" s="1"/>
  <c r="E39" i="12"/>
  <c r="A37" i="8"/>
  <c r="B38" i="8"/>
  <c r="D36" i="9"/>
  <c r="F37" i="9" s="1"/>
  <c r="E36" i="9"/>
  <c r="B38" i="9"/>
  <c r="A37" i="9"/>
  <c r="D37" i="8" l="1"/>
  <c r="F38" i="8" s="1"/>
  <c r="E37" i="8"/>
  <c r="D40" i="12"/>
  <c r="F41" i="12" s="1"/>
  <c r="B42" i="12"/>
  <c r="E40" i="12"/>
  <c r="A41" i="12"/>
  <c r="E37" i="9"/>
  <c r="D37" i="9"/>
  <c r="F38" i="9" s="1"/>
  <c r="A38" i="8"/>
  <c r="B39" i="8"/>
  <c r="B39" i="9"/>
  <c r="A38" i="9"/>
  <c r="D38" i="8" l="1"/>
  <c r="F39" i="8" s="1"/>
  <c r="E38" i="8"/>
  <c r="B43" i="12"/>
  <c r="D41" i="12"/>
  <c r="F42" i="12" s="1"/>
  <c r="A42" i="12"/>
  <c r="E41" i="12"/>
  <c r="E38" i="9"/>
  <c r="D38" i="9"/>
  <c r="F39" i="9" s="1"/>
  <c r="A39" i="8"/>
  <c r="B40" i="8"/>
  <c r="B40" i="9"/>
  <c r="A39" i="9"/>
  <c r="E39" i="8" l="1"/>
  <c r="D39" i="8"/>
  <c r="F40" i="8" s="1"/>
  <c r="B44" i="12"/>
  <c r="D42" i="12"/>
  <c r="F43" i="12" s="1"/>
  <c r="A43" i="12"/>
  <c r="E42" i="12"/>
  <c r="D39" i="9"/>
  <c r="F40" i="9" s="1"/>
  <c r="E39" i="9"/>
  <c r="B41" i="8"/>
  <c r="A40" i="8"/>
  <c r="B41" i="9"/>
  <c r="A40" i="9"/>
  <c r="D40" i="8" l="1"/>
  <c r="F41" i="8" s="1"/>
  <c r="E40" i="8"/>
  <c r="B45" i="12"/>
  <c r="A44" i="12"/>
  <c r="D43" i="12"/>
  <c r="F44" i="12" s="1"/>
  <c r="E43" i="12"/>
  <c r="B42" i="8"/>
  <c r="A41" i="8"/>
  <c r="E40" i="9"/>
  <c r="D40" i="9"/>
  <c r="F41" i="9" s="1"/>
  <c r="B42" i="9"/>
  <c r="A41" i="9"/>
  <c r="E41" i="8" l="1"/>
  <c r="D41" i="8"/>
  <c r="F42" i="8" s="1"/>
  <c r="B46" i="12"/>
  <c r="D44" i="12"/>
  <c r="F45" i="12" s="1"/>
  <c r="E44" i="12"/>
  <c r="A45" i="12"/>
  <c r="E41" i="9"/>
  <c r="D41" i="9"/>
  <c r="F42" i="9" s="1"/>
  <c r="B43" i="8"/>
  <c r="A42" i="8"/>
  <c r="B43" i="9"/>
  <c r="A42" i="9"/>
  <c r="E42" i="8" l="1"/>
  <c r="D42" i="8"/>
  <c r="F43" i="8" s="1"/>
  <c r="B47" i="12"/>
  <c r="A46" i="12"/>
  <c r="D45" i="12"/>
  <c r="F46" i="12" s="1"/>
  <c r="E45" i="12"/>
  <c r="D42" i="9"/>
  <c r="F43" i="9" s="1"/>
  <c r="E42" i="9"/>
  <c r="B44" i="8"/>
  <c r="A43" i="8"/>
  <c r="B44" i="9"/>
  <c r="A43" i="9"/>
  <c r="D43" i="8" l="1"/>
  <c r="F44" i="8" s="1"/>
  <c r="E43" i="8"/>
  <c r="B48" i="12"/>
  <c r="D46" i="12"/>
  <c r="F47" i="12" s="1"/>
  <c r="E46" i="12"/>
  <c r="A47" i="12"/>
  <c r="E43" i="9"/>
  <c r="D43" i="9"/>
  <c r="F44" i="9" s="1"/>
  <c r="B45" i="8"/>
  <c r="A44" i="8"/>
  <c r="B45" i="9"/>
  <c r="A44" i="9"/>
  <c r="E44" i="8" l="1"/>
  <c r="D44" i="8"/>
  <c r="F45" i="8" s="1"/>
  <c r="B49" i="12"/>
  <c r="A48" i="12"/>
  <c r="D47" i="12"/>
  <c r="F48" i="12" s="1"/>
  <c r="E47" i="12"/>
  <c r="A45" i="8"/>
  <c r="B46" i="8"/>
  <c r="D44" i="9"/>
  <c r="F45" i="9" s="1"/>
  <c r="E44" i="9"/>
  <c r="B46" i="9"/>
  <c r="A45" i="9"/>
  <c r="D45" i="8" l="1"/>
  <c r="F46" i="8" s="1"/>
  <c r="E45" i="8"/>
  <c r="D48" i="12"/>
  <c r="F49" i="12" s="1"/>
  <c r="B50" i="12"/>
  <c r="E48" i="12"/>
  <c r="A49" i="12"/>
  <c r="B47" i="8"/>
  <c r="A46" i="8"/>
  <c r="E45" i="9"/>
  <c r="D45" i="9"/>
  <c r="F46" i="9" s="1"/>
  <c r="B47" i="9"/>
  <c r="A46" i="9"/>
  <c r="E46" i="8" l="1"/>
  <c r="D46" i="8"/>
  <c r="F47" i="8" s="1"/>
  <c r="B51" i="12"/>
  <c r="D49" i="12"/>
  <c r="F50" i="12" s="1"/>
  <c r="A50" i="12"/>
  <c r="E49" i="12"/>
  <c r="A47" i="8"/>
  <c r="B48" i="8"/>
  <c r="D46" i="9"/>
  <c r="E46" i="9"/>
  <c r="B48" i="9"/>
  <c r="A47" i="9"/>
  <c r="F47" i="9"/>
  <c r="D47" i="8" l="1"/>
  <c r="F48" i="8" s="1"/>
  <c r="E47" i="8"/>
  <c r="B52" i="12"/>
  <c r="D50" i="12"/>
  <c r="F51" i="12" s="1"/>
  <c r="E50" i="12"/>
  <c r="A51" i="12"/>
  <c r="B49" i="8"/>
  <c r="A48" i="8"/>
  <c r="E47" i="9"/>
  <c r="D47" i="9"/>
  <c r="F48" i="9" s="1"/>
  <c r="B49" i="9"/>
  <c r="A48" i="9"/>
  <c r="D48" i="8" l="1"/>
  <c r="F49" i="8" s="1"/>
  <c r="E48" i="8"/>
  <c r="B53" i="12"/>
  <c r="A52" i="12"/>
  <c r="D51" i="12"/>
  <c r="F52" i="12" s="1"/>
  <c r="E51" i="12"/>
  <c r="A49" i="8"/>
  <c r="B50" i="8"/>
  <c r="E48" i="9"/>
  <c r="D48" i="9"/>
  <c r="F49" i="9" s="1"/>
  <c r="B50" i="9"/>
  <c r="A49" i="9"/>
  <c r="E49" i="8" l="1"/>
  <c r="D49" i="8"/>
  <c r="F50" i="8" s="1"/>
  <c r="D52" i="12"/>
  <c r="F53" i="12" s="1"/>
  <c r="B54" i="12"/>
  <c r="E52" i="12"/>
  <c r="A53" i="12"/>
  <c r="D49" i="9"/>
  <c r="F50" i="9" s="1"/>
  <c r="E49" i="9"/>
  <c r="A50" i="8"/>
  <c r="B51" i="8"/>
  <c r="B51" i="9"/>
  <c r="A50" i="9"/>
  <c r="E50" i="8" l="1"/>
  <c r="D50" i="8"/>
  <c r="F51" i="8" s="1"/>
  <c r="B55" i="12"/>
  <c r="A54" i="12"/>
  <c r="D53" i="12"/>
  <c r="F54" i="12" s="1"/>
  <c r="E53" i="12"/>
  <c r="E50" i="9"/>
  <c r="D50" i="9"/>
  <c r="F51" i="9" s="1"/>
  <c r="B52" i="8"/>
  <c r="A51" i="8"/>
  <c r="B52" i="9"/>
  <c r="A51" i="9"/>
  <c r="D51" i="8" l="1"/>
  <c r="F52" i="8" s="1"/>
  <c r="E51" i="8"/>
  <c r="B56" i="12"/>
  <c r="D54" i="12"/>
  <c r="F55" i="12" s="1"/>
  <c r="E54" i="12"/>
  <c r="A55" i="12"/>
  <c r="D51" i="9"/>
  <c r="F52" i="9" s="1"/>
  <c r="E51" i="9"/>
  <c r="B53" i="8"/>
  <c r="A52" i="8"/>
  <c r="B53" i="9"/>
  <c r="A52" i="9"/>
  <c r="D52" i="8" l="1"/>
  <c r="F53" i="8" s="1"/>
  <c r="E52" i="8"/>
  <c r="B57" i="12"/>
  <c r="A56" i="12"/>
  <c r="D55" i="12"/>
  <c r="F56" i="12" s="1"/>
  <c r="E55" i="12"/>
  <c r="E52" i="9"/>
  <c r="D52" i="9"/>
  <c r="F53" i="9" s="1"/>
  <c r="A53" i="8"/>
  <c r="B54" i="8"/>
  <c r="B54" i="9"/>
  <c r="A53" i="9"/>
  <c r="D53" i="8" l="1"/>
  <c r="F54" i="8" s="1"/>
  <c r="E53" i="8"/>
  <c r="B58" i="12"/>
  <c r="D56" i="12"/>
  <c r="F57" i="12" s="1"/>
  <c r="E56" i="12"/>
  <c r="A57" i="12"/>
  <c r="E53" i="9"/>
  <c r="D53" i="9"/>
  <c r="F54" i="9" s="1"/>
  <c r="B55" i="8"/>
  <c r="A54" i="8"/>
  <c r="B55" i="9"/>
  <c r="A54" i="9"/>
  <c r="D54" i="8" l="1"/>
  <c r="F55" i="8" s="1"/>
  <c r="E54" i="8"/>
  <c r="B59" i="12"/>
  <c r="D57" i="12"/>
  <c r="F58" i="12" s="1"/>
  <c r="A58" i="12"/>
  <c r="E57" i="12"/>
  <c r="E54" i="9"/>
  <c r="D54" i="9"/>
  <c r="F55" i="9" s="1"/>
  <c r="B56" i="8"/>
  <c r="A55" i="8"/>
  <c r="B56" i="9"/>
  <c r="A55" i="9"/>
  <c r="E55" i="8" l="1"/>
  <c r="D55" i="8"/>
  <c r="F56" i="8" s="1"/>
  <c r="B60" i="12"/>
  <c r="D58" i="12"/>
  <c r="F59" i="12" s="1"/>
  <c r="A59" i="12"/>
  <c r="E58" i="12"/>
  <c r="B57" i="8"/>
  <c r="A56" i="8"/>
  <c r="E55" i="9"/>
  <c r="D55" i="9"/>
  <c r="F56" i="9" s="1"/>
  <c r="B57" i="9"/>
  <c r="A56" i="9"/>
  <c r="D56" i="8" l="1"/>
  <c r="F57" i="8" s="1"/>
  <c r="E56" i="8"/>
  <c r="B61" i="12"/>
  <c r="A60" i="12"/>
  <c r="D59" i="12"/>
  <c r="F60" i="12" s="1"/>
  <c r="E59" i="12"/>
  <c r="E56" i="9"/>
  <c r="D56" i="9"/>
  <c r="F57" i="9" s="1"/>
  <c r="B58" i="8"/>
  <c r="A57" i="8"/>
  <c r="B58" i="9"/>
  <c r="A57" i="9"/>
  <c r="E57" i="8" l="1"/>
  <c r="D57" i="8"/>
  <c r="F58" i="8" s="1"/>
  <c r="B62" i="12"/>
  <c r="A61" i="12"/>
  <c r="E60" i="12"/>
  <c r="D60" i="12"/>
  <c r="F61" i="12" s="1"/>
  <c r="D57" i="9"/>
  <c r="F58" i="9" s="1"/>
  <c r="E57" i="9"/>
  <c r="A58" i="8"/>
  <c r="B59" i="8"/>
  <c r="B59" i="9"/>
  <c r="A58" i="9"/>
  <c r="D58" i="8" l="1"/>
  <c r="F59" i="8" s="1"/>
  <c r="E58" i="8"/>
  <c r="B63" i="12"/>
  <c r="D61" i="12"/>
  <c r="F62" i="12" s="1"/>
  <c r="E61" i="12"/>
  <c r="A62" i="12"/>
  <c r="D58" i="9"/>
  <c r="F59" i="9" s="1"/>
  <c r="E58" i="9"/>
  <c r="B60" i="8"/>
  <c r="A59" i="8"/>
  <c r="B60" i="9"/>
  <c r="A59" i="9"/>
  <c r="D59" i="8" l="1"/>
  <c r="F60" i="8" s="1"/>
  <c r="E59" i="8"/>
  <c r="B64" i="12"/>
  <c r="A63" i="12"/>
  <c r="E62" i="12"/>
  <c r="D62" i="12"/>
  <c r="F63" i="12" s="1"/>
  <c r="B61" i="8"/>
  <c r="A60" i="8"/>
  <c r="D59" i="9"/>
  <c r="F60" i="9" s="1"/>
  <c r="E59" i="9"/>
  <c r="B61" i="9"/>
  <c r="A60" i="9"/>
  <c r="E60" i="8" l="1"/>
  <c r="D60" i="8"/>
  <c r="F61" i="8" s="1"/>
  <c r="B65" i="12"/>
  <c r="E63" i="12"/>
  <c r="A64" i="12"/>
  <c r="D63" i="12"/>
  <c r="F64" i="12" s="1"/>
  <c r="D60" i="9"/>
  <c r="F61" i="9" s="1"/>
  <c r="E60" i="9"/>
  <c r="A61" i="8"/>
  <c r="B62" i="8"/>
  <c r="B62" i="9"/>
  <c r="A61" i="9"/>
  <c r="D61" i="8" l="1"/>
  <c r="E61" i="8"/>
  <c r="B66" i="12"/>
  <c r="A65" i="12"/>
  <c r="D64" i="12"/>
  <c r="F65" i="12" s="1"/>
  <c r="E64" i="12"/>
  <c r="E61" i="9"/>
  <c r="D61" i="9"/>
  <c r="F62" i="9" s="1"/>
  <c r="B63" i="8"/>
  <c r="A62" i="8"/>
  <c r="F62" i="8"/>
  <c r="B63" i="9"/>
  <c r="A62" i="9"/>
  <c r="D62" i="8" l="1"/>
  <c r="F63" i="8" s="1"/>
  <c r="E62" i="8"/>
  <c r="B67" i="12"/>
  <c r="E65" i="12"/>
  <c r="D65" i="12"/>
  <c r="F66" i="12" s="1"/>
  <c r="A66" i="12"/>
  <c r="D62" i="9"/>
  <c r="F63" i="9" s="1"/>
  <c r="E62" i="9"/>
  <c r="A63" i="8"/>
  <c r="B64" i="8"/>
  <c r="B64" i="9"/>
  <c r="A63" i="9"/>
  <c r="D63" i="8" l="1"/>
  <c r="F64" i="8" s="1"/>
  <c r="E63" i="8"/>
  <c r="B68" i="12"/>
  <c r="A67" i="12"/>
  <c r="E66" i="12"/>
  <c r="D66" i="12"/>
  <c r="F67" i="12" s="1"/>
  <c r="D63" i="9"/>
  <c r="F64" i="9" s="1"/>
  <c r="E63" i="9"/>
  <c r="A64" i="8"/>
  <c r="B65" i="8"/>
  <c r="B65" i="9"/>
  <c r="A64" i="9"/>
  <c r="D64" i="8" l="1"/>
  <c r="F65" i="8" s="1"/>
  <c r="E64" i="8"/>
  <c r="B69" i="12"/>
  <c r="E67" i="12"/>
  <c r="A68" i="12"/>
  <c r="D67" i="12"/>
  <c r="F68" i="12" s="1"/>
  <c r="E64" i="9"/>
  <c r="D64" i="9"/>
  <c r="F65" i="9" s="1"/>
  <c r="B66" i="8"/>
  <c r="A65" i="8"/>
  <c r="A65" i="9"/>
  <c r="B66" i="9"/>
  <c r="D65" i="8" l="1"/>
  <c r="F66" i="8" s="1"/>
  <c r="E65" i="8"/>
  <c r="B70" i="12"/>
  <c r="E68" i="12"/>
  <c r="A69" i="12"/>
  <c r="D68" i="12"/>
  <c r="F69" i="12" s="1"/>
  <c r="A66" i="8"/>
  <c r="B67" i="8"/>
  <c r="D65" i="9"/>
  <c r="E65" i="9"/>
  <c r="B67" i="9"/>
  <c r="A66" i="9"/>
  <c r="F66" i="9"/>
  <c r="E66" i="8" l="1"/>
  <c r="D66" i="8"/>
  <c r="F67" i="8" s="1"/>
  <c r="B71" i="12"/>
  <c r="E69" i="12"/>
  <c r="D69" i="12"/>
  <c r="F70" i="12" s="1"/>
  <c r="A70" i="12"/>
  <c r="E66" i="9"/>
  <c r="D66" i="9"/>
  <c r="F67" i="9" s="1"/>
  <c r="B68" i="8"/>
  <c r="A67" i="8"/>
  <c r="B68" i="9"/>
  <c r="A67" i="9"/>
  <c r="D67" i="8" l="1"/>
  <c r="F68" i="8" s="1"/>
  <c r="E67" i="8"/>
  <c r="B72" i="12"/>
  <c r="A71" i="12"/>
  <c r="D70" i="12"/>
  <c r="F71" i="12" s="1"/>
  <c r="E70" i="12"/>
  <c r="D67" i="9"/>
  <c r="F68" i="9" s="1"/>
  <c r="E67" i="9"/>
  <c r="B69" i="8"/>
  <c r="A68" i="8"/>
  <c r="B69" i="9"/>
  <c r="A68" i="9"/>
  <c r="D68" i="8" l="1"/>
  <c r="F69" i="8" s="1"/>
  <c r="E68" i="8"/>
  <c r="B73" i="12"/>
  <c r="E71" i="12"/>
  <c r="D71" i="12"/>
  <c r="F72" i="12" s="1"/>
  <c r="A72" i="12"/>
  <c r="E68" i="9"/>
  <c r="D68" i="9"/>
  <c r="F69" i="9" s="1"/>
  <c r="B70" i="8"/>
  <c r="A69" i="8"/>
  <c r="B70" i="9"/>
  <c r="A69" i="9"/>
  <c r="D69" i="8" l="1"/>
  <c r="F70" i="8" s="1"/>
  <c r="E69" i="8"/>
  <c r="B74" i="12"/>
  <c r="A73" i="12"/>
  <c r="E72" i="12"/>
  <c r="D72" i="12"/>
  <c r="F73" i="12" s="1"/>
  <c r="E69" i="9"/>
  <c r="D69" i="9"/>
  <c r="F70" i="9" s="1"/>
  <c r="B71" i="8"/>
  <c r="A70" i="8"/>
  <c r="A70" i="9"/>
  <c r="B71" i="9"/>
  <c r="D70" i="8" l="1"/>
  <c r="F71" i="8" s="1"/>
  <c r="E70" i="8"/>
  <c r="B75" i="12"/>
  <c r="E73" i="12"/>
  <c r="D73" i="12"/>
  <c r="F74" i="12" s="1"/>
  <c r="A74" i="12"/>
  <c r="B72" i="8"/>
  <c r="A71" i="8"/>
  <c r="E70" i="9"/>
  <c r="D70" i="9"/>
  <c r="F71" i="9" s="1"/>
  <c r="A71" i="9"/>
  <c r="B72" i="9"/>
  <c r="D71" i="8" l="1"/>
  <c r="F72" i="8" s="1"/>
  <c r="E71" i="8"/>
  <c r="B76" i="12"/>
  <c r="A75" i="12"/>
  <c r="D74" i="12"/>
  <c r="F75" i="12" s="1"/>
  <c r="E74" i="12"/>
  <c r="A72" i="8"/>
  <c r="B73" i="8"/>
  <c r="D71" i="9"/>
  <c r="F72" i="9" s="1"/>
  <c r="E71" i="9"/>
  <c r="B73" i="9"/>
  <c r="A72" i="9"/>
  <c r="D72" i="8" l="1"/>
  <c r="F73" i="8" s="1"/>
  <c r="E72" i="8"/>
  <c r="B77" i="12"/>
  <c r="E75" i="12"/>
  <c r="D75" i="12"/>
  <c r="F76" i="12" s="1"/>
  <c r="A76" i="12"/>
  <c r="A73" i="8"/>
  <c r="B74" i="8"/>
  <c r="E72" i="9"/>
  <c r="D72" i="9"/>
  <c r="F73" i="9" s="1"/>
  <c r="B74" i="9"/>
  <c r="A73" i="9"/>
  <c r="D73" i="8" l="1"/>
  <c r="F74" i="8" s="1"/>
  <c r="E73" i="8"/>
  <c r="B78" i="12"/>
  <c r="A77" i="12"/>
  <c r="E76" i="12"/>
  <c r="D76" i="12"/>
  <c r="F77" i="12" s="1"/>
  <c r="B75" i="8"/>
  <c r="A74" i="8"/>
  <c r="D73" i="9"/>
  <c r="F74" i="9" s="1"/>
  <c r="E73" i="9"/>
  <c r="B75" i="9"/>
  <c r="A74" i="9"/>
  <c r="D74" i="8" l="1"/>
  <c r="F75" i="8" s="1"/>
  <c r="E74" i="8"/>
  <c r="B79" i="12"/>
  <c r="E77" i="12"/>
  <c r="D77" i="12"/>
  <c r="F78" i="12" s="1"/>
  <c r="A78" i="12"/>
  <c r="E74" i="9"/>
  <c r="D74" i="9"/>
  <c r="F75" i="9" s="1"/>
  <c r="A75" i="8"/>
  <c r="B76" i="8"/>
  <c r="B76" i="9"/>
  <c r="A75" i="9"/>
  <c r="E75" i="8" l="1"/>
  <c r="D75" i="8"/>
  <c r="F76" i="8" s="1"/>
  <c r="B80" i="12"/>
  <c r="A79" i="12"/>
  <c r="D78" i="12"/>
  <c r="F79" i="12" s="1"/>
  <c r="E78" i="12"/>
  <c r="D75" i="9"/>
  <c r="F76" i="9" s="1"/>
  <c r="E75" i="9"/>
  <c r="B77" i="8"/>
  <c r="A76" i="8"/>
  <c r="B77" i="9"/>
  <c r="A76" i="9"/>
  <c r="E76" i="8" l="1"/>
  <c r="D76" i="8"/>
  <c r="F77" i="8" s="1"/>
  <c r="B81" i="12"/>
  <c r="E79" i="12"/>
  <c r="A80" i="12"/>
  <c r="D79" i="12"/>
  <c r="F80" i="12" s="1"/>
  <c r="D76" i="9"/>
  <c r="F77" i="9" s="1"/>
  <c r="E76" i="9"/>
  <c r="B78" i="8"/>
  <c r="A77" i="8"/>
  <c r="A77" i="9"/>
  <c r="B78" i="9"/>
  <c r="D77" i="8" l="1"/>
  <c r="F78" i="8" s="1"/>
  <c r="E77" i="8"/>
  <c r="B82" i="12"/>
  <c r="A81" i="12"/>
  <c r="E80" i="12"/>
  <c r="D80" i="12"/>
  <c r="F81" i="12" s="1"/>
  <c r="B79" i="8"/>
  <c r="A78" i="8"/>
  <c r="E77" i="9"/>
  <c r="D77" i="9"/>
  <c r="F78" i="9" s="1"/>
  <c r="B79" i="9"/>
  <c r="A78" i="9"/>
  <c r="D78" i="8" l="1"/>
  <c r="F79" i="8" s="1"/>
  <c r="E78" i="8"/>
  <c r="B83" i="12"/>
  <c r="E81" i="12"/>
  <c r="D81" i="12"/>
  <c r="F82" i="12" s="1"/>
  <c r="A82" i="12"/>
  <c r="D78" i="9"/>
  <c r="F79" i="9" s="1"/>
  <c r="E78" i="9"/>
  <c r="B80" i="8"/>
  <c r="A79" i="8"/>
  <c r="B80" i="9"/>
  <c r="A79" i="9"/>
  <c r="D79" i="8" l="1"/>
  <c r="F80" i="8" s="1"/>
  <c r="E79" i="8"/>
  <c r="B84" i="12"/>
  <c r="A83" i="12"/>
  <c r="D82" i="12"/>
  <c r="F83" i="12" s="1"/>
  <c r="E82" i="12"/>
  <c r="A80" i="8"/>
  <c r="B81" i="8"/>
  <c r="E79" i="9"/>
  <c r="D79" i="9"/>
  <c r="F80" i="9" s="1"/>
  <c r="B81" i="9"/>
  <c r="A80" i="9"/>
  <c r="D80" i="8" l="1"/>
  <c r="F81" i="8" s="1"/>
  <c r="E80" i="8"/>
  <c r="B85" i="12"/>
  <c r="E83" i="12"/>
  <c r="A84" i="12"/>
  <c r="D83" i="12"/>
  <c r="F84" i="12" s="1"/>
  <c r="D80" i="9"/>
  <c r="F81" i="9" s="1"/>
  <c r="E80" i="9"/>
  <c r="A81" i="8"/>
  <c r="B82" i="8"/>
  <c r="B82" i="9"/>
  <c r="A81" i="9"/>
  <c r="D81" i="8" l="1"/>
  <c r="F82" i="8" s="1"/>
  <c r="E81" i="8"/>
  <c r="B86" i="12"/>
  <c r="E84" i="12"/>
  <c r="A85" i="12"/>
  <c r="D84" i="12"/>
  <c r="F85" i="12" s="1"/>
  <c r="D81" i="9"/>
  <c r="F82" i="9" s="1"/>
  <c r="E81" i="9"/>
  <c r="B83" i="8"/>
  <c r="A82" i="8"/>
  <c r="B83" i="9"/>
  <c r="A82" i="9"/>
  <c r="D82" i="8" l="1"/>
  <c r="F83" i="8" s="1"/>
  <c r="E82" i="8"/>
  <c r="B87" i="12"/>
  <c r="E85" i="12"/>
  <c r="D85" i="12"/>
  <c r="F86" i="12" s="1"/>
  <c r="A86" i="12"/>
  <c r="E82" i="9"/>
  <c r="D82" i="9"/>
  <c r="F83" i="9" s="1"/>
  <c r="A83" i="8"/>
  <c r="B84" i="8"/>
  <c r="B84" i="9"/>
  <c r="A83" i="9"/>
  <c r="D83" i="8" l="1"/>
  <c r="F84" i="8" s="1"/>
  <c r="E83" i="8"/>
  <c r="B88" i="12"/>
  <c r="A87" i="12"/>
  <c r="D86" i="12"/>
  <c r="F87" i="12" s="1"/>
  <c r="E86" i="12"/>
  <c r="D83" i="9"/>
  <c r="F84" i="9" s="1"/>
  <c r="E83" i="9"/>
  <c r="B85" i="8"/>
  <c r="A84" i="8"/>
  <c r="B85" i="9"/>
  <c r="A84" i="9"/>
  <c r="D84" i="8" l="1"/>
  <c r="F85" i="8" s="1"/>
  <c r="E84" i="8"/>
  <c r="B89" i="12"/>
  <c r="E87" i="12"/>
  <c r="D87" i="12"/>
  <c r="F88" i="12" s="1"/>
  <c r="A88" i="12"/>
  <c r="D84" i="9"/>
  <c r="F85" i="9" s="1"/>
  <c r="E84" i="9"/>
  <c r="A85" i="8"/>
  <c r="B86" i="8"/>
  <c r="B86" i="9"/>
  <c r="A85" i="9"/>
  <c r="D85" i="8" l="1"/>
  <c r="F86" i="8" s="1"/>
  <c r="E85" i="8"/>
  <c r="B90" i="12"/>
  <c r="A89" i="12"/>
  <c r="E88" i="12"/>
  <c r="D88" i="12"/>
  <c r="F89" i="12" s="1"/>
  <c r="E85" i="9"/>
  <c r="D85" i="9"/>
  <c r="F86" i="9" s="1"/>
  <c r="B87" i="8"/>
  <c r="A86" i="8"/>
  <c r="B87" i="9"/>
  <c r="A86" i="9"/>
  <c r="D86" i="8" l="1"/>
  <c r="F87" i="8" s="1"/>
  <c r="E86" i="8"/>
  <c r="B91" i="12"/>
  <c r="E89" i="12"/>
  <c r="D89" i="12"/>
  <c r="F90" i="12" s="1"/>
  <c r="A90" i="12"/>
  <c r="A87" i="8"/>
  <c r="B88" i="8"/>
  <c r="D86" i="9"/>
  <c r="F87" i="9" s="1"/>
  <c r="E86" i="9"/>
  <c r="B88" i="9"/>
  <c r="A87" i="9"/>
  <c r="E87" i="8" l="1"/>
  <c r="D87" i="8"/>
  <c r="F88" i="8" s="1"/>
  <c r="B92" i="12"/>
  <c r="A91" i="12"/>
  <c r="E90" i="12"/>
  <c r="D90" i="12"/>
  <c r="F91" i="12" s="1"/>
  <c r="A88" i="8"/>
  <c r="B89" i="8"/>
  <c r="D87" i="9"/>
  <c r="F88" i="9" s="1"/>
  <c r="E87" i="9"/>
  <c r="B89" i="9"/>
  <c r="A88" i="9"/>
  <c r="D88" i="8" l="1"/>
  <c r="F89" i="8" s="1"/>
  <c r="E88" i="8"/>
  <c r="B93" i="12"/>
  <c r="E91" i="12"/>
  <c r="D91" i="12"/>
  <c r="F92" i="12" s="1"/>
  <c r="A92" i="12"/>
  <c r="B90" i="8"/>
  <c r="A89" i="8"/>
  <c r="D88" i="9"/>
  <c r="F89" i="9" s="1"/>
  <c r="E88" i="9"/>
  <c r="B90" i="9"/>
  <c r="A89" i="9"/>
  <c r="E89" i="8" l="1"/>
  <c r="D89" i="8"/>
  <c r="F90" i="8" s="1"/>
  <c r="B94" i="12"/>
  <c r="E92" i="12"/>
  <c r="A93" i="12"/>
  <c r="D92" i="12"/>
  <c r="F93" i="12" s="1"/>
  <c r="E89" i="9"/>
  <c r="D89" i="9"/>
  <c r="F90" i="9" s="1"/>
  <c r="A90" i="8"/>
  <c r="B91" i="8"/>
  <c r="B91" i="9"/>
  <c r="A90" i="9"/>
  <c r="D90" i="8" l="1"/>
  <c r="F91" i="8" s="1"/>
  <c r="E90" i="8"/>
  <c r="B95" i="12"/>
  <c r="E93" i="12"/>
  <c r="D93" i="12"/>
  <c r="F94" i="12" s="1"/>
  <c r="A94" i="12"/>
  <c r="E90" i="9"/>
  <c r="D90" i="9"/>
  <c r="F91" i="9" s="1"/>
  <c r="B92" i="8"/>
  <c r="A91" i="8"/>
  <c r="B92" i="9"/>
  <c r="A91" i="9"/>
  <c r="D91" i="8" l="1"/>
  <c r="F92" i="8" s="1"/>
  <c r="E91" i="8"/>
  <c r="B96" i="12"/>
  <c r="A95" i="12"/>
  <c r="D94" i="12"/>
  <c r="F95" i="12" s="1"/>
  <c r="E94" i="12"/>
  <c r="E91" i="9"/>
  <c r="D91" i="9"/>
  <c r="F92" i="9" s="1"/>
  <c r="A92" i="8"/>
  <c r="B93" i="8"/>
  <c r="B93" i="9"/>
  <c r="A92" i="9"/>
  <c r="E92" i="8" l="1"/>
  <c r="D92" i="8"/>
  <c r="F93" i="8" s="1"/>
  <c r="B97" i="12"/>
  <c r="E95" i="12"/>
  <c r="A96" i="12"/>
  <c r="D95" i="12"/>
  <c r="F96" i="12" s="1"/>
  <c r="D92" i="9"/>
  <c r="F93" i="9" s="1"/>
  <c r="E92" i="9"/>
  <c r="B94" i="8"/>
  <c r="A93" i="8"/>
  <c r="B94" i="9"/>
  <c r="A93" i="9"/>
  <c r="D93" i="8" l="1"/>
  <c r="F94" i="8" s="1"/>
  <c r="E93" i="8"/>
  <c r="B98" i="12"/>
  <c r="A97" i="12"/>
  <c r="E96" i="12"/>
  <c r="D96" i="12"/>
  <c r="F97" i="12" s="1"/>
  <c r="D93" i="9"/>
  <c r="F94" i="9" s="1"/>
  <c r="E93" i="9"/>
  <c r="A94" i="8"/>
  <c r="B95" i="8"/>
  <c r="A94" i="9"/>
  <c r="B95" i="9"/>
  <c r="D94" i="8" l="1"/>
  <c r="F95" i="8" s="1"/>
  <c r="E94" i="8"/>
  <c r="B99" i="12"/>
  <c r="E97" i="12"/>
  <c r="D97" i="12"/>
  <c r="F98" i="12" s="1"/>
  <c r="A98" i="12"/>
  <c r="D94" i="9"/>
  <c r="F95" i="9" s="1"/>
  <c r="E94" i="9"/>
  <c r="B96" i="8"/>
  <c r="A95" i="8"/>
  <c r="B96" i="9"/>
  <c r="A95" i="9"/>
  <c r="E95" i="8" l="1"/>
  <c r="D95" i="8"/>
  <c r="F96" i="8" s="1"/>
  <c r="B100" i="12"/>
  <c r="A99" i="12"/>
  <c r="D98" i="12"/>
  <c r="F99" i="12" s="1"/>
  <c r="E98" i="12"/>
  <c r="E95" i="9"/>
  <c r="D95" i="9"/>
  <c r="F96" i="9" s="1"/>
  <c r="A96" i="8"/>
  <c r="B97" i="8"/>
  <c r="B97" i="9"/>
  <c r="A96" i="9"/>
  <c r="D96" i="8" l="1"/>
  <c r="F97" i="8" s="1"/>
  <c r="E96" i="8"/>
  <c r="B101" i="12"/>
  <c r="E99" i="12"/>
  <c r="A100" i="12"/>
  <c r="D99" i="12"/>
  <c r="F100" i="12" s="1"/>
  <c r="D96" i="9"/>
  <c r="F97" i="9" s="1"/>
  <c r="E96" i="9"/>
  <c r="B98" i="8"/>
  <c r="A97" i="8"/>
  <c r="B98" i="9"/>
  <c r="A97" i="9"/>
  <c r="D97" i="8" l="1"/>
  <c r="F98" i="8" s="1"/>
  <c r="E97" i="8"/>
  <c r="B102" i="12"/>
  <c r="E100" i="12"/>
  <c r="A101" i="12"/>
  <c r="D100" i="12"/>
  <c r="F101" i="12" s="1"/>
  <c r="D97" i="9"/>
  <c r="F98" i="9" s="1"/>
  <c r="E97" i="9"/>
  <c r="A98" i="8"/>
  <c r="B99" i="8"/>
  <c r="B99" i="9"/>
  <c r="A98" i="9"/>
  <c r="D98" i="8" l="1"/>
  <c r="F99" i="8" s="1"/>
  <c r="E98" i="8"/>
  <c r="B103" i="12"/>
  <c r="E101" i="12"/>
  <c r="D101" i="12"/>
  <c r="F102" i="12" s="1"/>
  <c r="A102" i="12"/>
  <c r="E98" i="9"/>
  <c r="D98" i="9"/>
  <c r="F99" i="9" s="1"/>
  <c r="B100" i="8"/>
  <c r="A99" i="8"/>
  <c r="B100" i="9"/>
  <c r="A99" i="9"/>
  <c r="D99" i="8" l="1"/>
  <c r="F100" i="8" s="1"/>
  <c r="E99" i="8"/>
  <c r="B104" i="12"/>
  <c r="A103" i="12"/>
  <c r="D102" i="12"/>
  <c r="F103" i="12" s="1"/>
  <c r="E102" i="12"/>
  <c r="D99" i="9"/>
  <c r="F100" i="9" s="1"/>
  <c r="E99" i="9"/>
  <c r="A100" i="8"/>
  <c r="B101" i="8"/>
  <c r="B101" i="9"/>
  <c r="A100" i="9"/>
  <c r="D100" i="8" l="1"/>
  <c r="E100" i="8"/>
  <c r="B105" i="12"/>
  <c r="E103" i="12"/>
  <c r="D103" i="12"/>
  <c r="F104" i="12" s="1"/>
  <c r="A104" i="12"/>
  <c r="D100" i="9"/>
  <c r="F101" i="9" s="1"/>
  <c r="E100" i="9"/>
  <c r="B102" i="8"/>
  <c r="A101" i="8"/>
  <c r="F101" i="8"/>
  <c r="A101" i="9"/>
  <c r="B102" i="9"/>
  <c r="D101" i="8" l="1"/>
  <c r="F102" i="8" s="1"/>
  <c r="E101" i="8"/>
  <c r="B106" i="12"/>
  <c r="A105" i="12"/>
  <c r="E104" i="12"/>
  <c r="D104" i="12"/>
  <c r="F105" i="12" s="1"/>
  <c r="B103" i="8"/>
  <c r="A102" i="8"/>
  <c r="E101" i="9"/>
  <c r="D101" i="9"/>
  <c r="F102" i="9" s="1"/>
  <c r="B103" i="9"/>
  <c r="A102" i="9"/>
  <c r="D102" i="8" l="1"/>
  <c r="F103" i="8" s="1"/>
  <c r="E102" i="8"/>
  <c r="B107" i="12"/>
  <c r="E105" i="12"/>
  <c r="D105" i="12"/>
  <c r="F106" i="12" s="1"/>
  <c r="A106" i="12"/>
  <c r="E102" i="9"/>
  <c r="D102" i="9"/>
  <c r="F103" i="9" s="1"/>
  <c r="B104" i="8"/>
  <c r="A103" i="8"/>
  <c r="B104" i="9"/>
  <c r="A103" i="9"/>
  <c r="E103" i="8" l="1"/>
  <c r="D103" i="8"/>
  <c r="F104" i="8" s="1"/>
  <c r="B108" i="12"/>
  <c r="A107" i="12"/>
  <c r="D106" i="12"/>
  <c r="F107" i="12" s="1"/>
  <c r="E106" i="12"/>
  <c r="D103" i="9"/>
  <c r="E103" i="9"/>
  <c r="B105" i="8"/>
  <c r="A104" i="8"/>
  <c r="B105" i="9"/>
  <c r="A104" i="9"/>
  <c r="F104" i="9"/>
  <c r="D104" i="8" l="1"/>
  <c r="F105" i="8" s="1"/>
  <c r="E104" i="8"/>
  <c r="B109" i="12"/>
  <c r="E107" i="12"/>
  <c r="D107" i="12"/>
  <c r="F108" i="12" s="1"/>
  <c r="A108" i="12"/>
  <c r="E104" i="9"/>
  <c r="D104" i="9"/>
  <c r="F105" i="9" s="1"/>
  <c r="B106" i="8"/>
  <c r="A105" i="8"/>
  <c r="A105" i="9"/>
  <c r="B106" i="9"/>
  <c r="D105" i="8" l="1"/>
  <c r="F106" i="8" s="1"/>
  <c r="E105" i="8"/>
  <c r="B110" i="12"/>
  <c r="E108" i="12"/>
  <c r="A109" i="12"/>
  <c r="D108" i="12"/>
  <c r="F109" i="12" s="1"/>
  <c r="A106" i="8"/>
  <c r="B107" i="8"/>
  <c r="E105" i="9"/>
  <c r="D105" i="9"/>
  <c r="F106" i="9" s="1"/>
  <c r="B107" i="9"/>
  <c r="A106" i="9"/>
  <c r="D106" i="8" l="1"/>
  <c r="F107" i="8" s="1"/>
  <c r="E106" i="8"/>
  <c r="B111" i="12"/>
  <c r="E109" i="12"/>
  <c r="D109" i="12"/>
  <c r="F110" i="12" s="1"/>
  <c r="A110" i="12"/>
  <c r="D106" i="9"/>
  <c r="F107" i="9" s="1"/>
  <c r="E106" i="9"/>
  <c r="B108" i="8"/>
  <c r="A107" i="8"/>
  <c r="B108" i="9"/>
  <c r="A107" i="9"/>
  <c r="D107" i="8" l="1"/>
  <c r="F108" i="8" s="1"/>
  <c r="E107" i="8"/>
  <c r="B112" i="12"/>
  <c r="A111" i="12"/>
  <c r="E110" i="12"/>
  <c r="D110" i="12"/>
  <c r="F111" i="12" s="1"/>
  <c r="E107" i="9"/>
  <c r="D107" i="9"/>
  <c r="F108" i="9" s="1"/>
  <c r="A108" i="8"/>
  <c r="B109" i="8"/>
  <c r="B109" i="9"/>
  <c r="A108" i="9"/>
  <c r="D108" i="8" l="1"/>
  <c r="F109" i="8" s="1"/>
  <c r="E108" i="8"/>
  <c r="B113" i="12"/>
  <c r="E111" i="12"/>
  <c r="A112" i="12"/>
  <c r="D111" i="12"/>
  <c r="F112" i="12" s="1"/>
  <c r="D108" i="9"/>
  <c r="F109" i="9" s="1"/>
  <c r="E108" i="9"/>
  <c r="B110" i="8"/>
  <c r="A109" i="8"/>
  <c r="A109" i="9"/>
  <c r="B110" i="9"/>
  <c r="D109" i="8" l="1"/>
  <c r="F110" i="8" s="1"/>
  <c r="E109" i="8"/>
  <c r="B114" i="12"/>
  <c r="A113" i="12"/>
  <c r="E112" i="12"/>
  <c r="D112" i="12"/>
  <c r="F113" i="12" s="1"/>
  <c r="A110" i="8"/>
  <c r="B111" i="8"/>
  <c r="D109" i="9"/>
  <c r="F110" i="9" s="1"/>
  <c r="E109" i="9"/>
  <c r="B111" i="9"/>
  <c r="A110" i="9"/>
  <c r="D110" i="8" l="1"/>
  <c r="F111" i="8" s="1"/>
  <c r="E110" i="8"/>
  <c r="B115" i="12"/>
  <c r="E113" i="12"/>
  <c r="D113" i="12"/>
  <c r="F114" i="12" s="1"/>
  <c r="A114" i="12"/>
  <c r="E110" i="9"/>
  <c r="D110" i="9"/>
  <c r="F111" i="9" s="1"/>
  <c r="B112" i="8"/>
  <c r="A111" i="8"/>
  <c r="B112" i="9"/>
  <c r="A111" i="9"/>
  <c r="D111" i="8" l="1"/>
  <c r="F112" i="8" s="1"/>
  <c r="E111" i="8"/>
  <c r="B116" i="12"/>
  <c r="E114" i="12"/>
  <c r="A115" i="12"/>
  <c r="D114" i="12"/>
  <c r="F115" i="12" s="1"/>
  <c r="E111" i="9"/>
  <c r="D111" i="9"/>
  <c r="F112" i="9" s="1"/>
  <c r="A112" i="8"/>
  <c r="B113" i="8"/>
  <c r="A112" i="9"/>
  <c r="B113" i="9"/>
  <c r="D112" i="8" l="1"/>
  <c r="F113" i="8" s="1"/>
  <c r="E112" i="8"/>
  <c r="B117" i="12"/>
  <c r="E115" i="12"/>
  <c r="A116" i="12"/>
  <c r="D115" i="12"/>
  <c r="F116" i="12" s="1"/>
  <c r="E112" i="9"/>
  <c r="D112" i="9"/>
  <c r="F113" i="9" s="1"/>
  <c r="B114" i="8"/>
  <c r="A113" i="8"/>
  <c r="B114" i="9"/>
  <c r="A113" i="9"/>
  <c r="D113" i="8" l="1"/>
  <c r="F114" i="8" s="1"/>
  <c r="E113" i="8"/>
  <c r="B118" i="12"/>
  <c r="E116" i="12"/>
  <c r="A117" i="12"/>
  <c r="D116" i="12"/>
  <c r="F117" i="12" s="1"/>
  <c r="E113" i="9"/>
  <c r="D113" i="9"/>
  <c r="F114" i="9" s="1"/>
  <c r="A114" i="8"/>
  <c r="B115" i="8"/>
  <c r="B115" i="9"/>
  <c r="A114" i="9"/>
  <c r="D114" i="8" l="1"/>
  <c r="F115" i="8" s="1"/>
  <c r="E114" i="8"/>
  <c r="B119" i="12"/>
  <c r="E117" i="12"/>
  <c r="D117" i="12"/>
  <c r="F118" i="12" s="1"/>
  <c r="A118" i="12"/>
  <c r="D114" i="9"/>
  <c r="F115" i="9" s="1"/>
  <c r="E114" i="9"/>
  <c r="B116" i="8"/>
  <c r="A115" i="8"/>
  <c r="B116" i="9"/>
  <c r="A115" i="9"/>
  <c r="D115" i="8" l="1"/>
  <c r="F116" i="8" s="1"/>
  <c r="E115" i="8"/>
  <c r="B120" i="12"/>
  <c r="D118" i="12"/>
  <c r="F119" i="12" s="1"/>
  <c r="A119" i="12"/>
  <c r="E118" i="12"/>
  <c r="D115" i="9"/>
  <c r="F116" i="9" s="1"/>
  <c r="E115" i="9"/>
  <c r="A116" i="8"/>
  <c r="B117" i="8"/>
  <c r="A116" i="9"/>
  <c r="B117" i="9"/>
  <c r="E116" i="8" l="1"/>
  <c r="D116" i="8"/>
  <c r="F117" i="8" s="1"/>
  <c r="B121" i="12"/>
  <c r="D119" i="12"/>
  <c r="F120" i="12" s="1"/>
  <c r="E119" i="12"/>
  <c r="A120" i="12"/>
  <c r="E116" i="9"/>
  <c r="D116" i="9"/>
  <c r="F117" i="9" s="1"/>
  <c r="B118" i="8"/>
  <c r="A117" i="8"/>
  <c r="B118" i="9"/>
  <c r="A117" i="9"/>
  <c r="D117" i="8" l="1"/>
  <c r="F118" i="8" s="1"/>
  <c r="E117" i="8"/>
  <c r="B122" i="12"/>
  <c r="A121" i="12"/>
  <c r="D120" i="12"/>
  <c r="F121" i="12" s="1"/>
  <c r="E120" i="12"/>
  <c r="D117" i="9"/>
  <c r="F118" i="9" s="1"/>
  <c r="E117" i="9"/>
  <c r="B119" i="8"/>
  <c r="A118" i="8"/>
  <c r="B119" i="9"/>
  <c r="A118" i="9"/>
  <c r="D118" i="8" l="1"/>
  <c r="F119" i="8" s="1"/>
  <c r="E118" i="8"/>
  <c r="B123" i="12"/>
  <c r="E121" i="12"/>
  <c r="A122" i="12"/>
  <c r="D121" i="12"/>
  <c r="F122" i="12" s="1"/>
  <c r="E118" i="9"/>
  <c r="D118" i="9"/>
  <c r="F119" i="9" s="1"/>
  <c r="A119" i="8"/>
  <c r="B120" i="8"/>
  <c r="B120" i="9"/>
  <c r="A119" i="9"/>
  <c r="E119" i="8" l="1"/>
  <c r="D119" i="8"/>
  <c r="F120" i="8" s="1"/>
  <c r="B124" i="12"/>
  <c r="A123" i="12"/>
  <c r="E122" i="12"/>
  <c r="D122" i="12"/>
  <c r="F123" i="12" s="1"/>
  <c r="E119" i="9"/>
  <c r="D119" i="9"/>
  <c r="F120" i="9" s="1"/>
  <c r="B121" i="8"/>
  <c r="A120" i="8"/>
  <c r="B121" i="9"/>
  <c r="A120" i="9"/>
  <c r="D120" i="8" l="1"/>
  <c r="F121" i="8" s="1"/>
  <c r="E120" i="8"/>
  <c r="B125" i="12"/>
  <c r="E123" i="12"/>
  <c r="D123" i="12"/>
  <c r="F124" i="12" s="1"/>
  <c r="A124" i="12"/>
  <c r="B122" i="8"/>
  <c r="A121" i="8"/>
  <c r="E120" i="9"/>
  <c r="D120" i="9"/>
  <c r="F121" i="9" s="1"/>
  <c r="B122" i="9"/>
  <c r="A121" i="9"/>
  <c r="E121" i="8" l="1"/>
  <c r="D121" i="8"/>
  <c r="F122" i="8" s="1"/>
  <c r="B126" i="12"/>
  <c r="E124" i="12"/>
  <c r="A125" i="12"/>
  <c r="D124" i="12"/>
  <c r="F125" i="12" s="1"/>
  <c r="D121" i="9"/>
  <c r="F122" i="9" s="1"/>
  <c r="E121" i="9"/>
  <c r="B123" i="8"/>
  <c r="A122" i="8"/>
  <c r="B123" i="9"/>
  <c r="A122" i="9"/>
  <c r="D122" i="8" l="1"/>
  <c r="F123" i="8" s="1"/>
  <c r="E122" i="8"/>
  <c r="B127" i="12"/>
  <c r="A126" i="12"/>
  <c r="D125" i="12"/>
  <c r="F126" i="12" s="1"/>
  <c r="E125" i="12"/>
  <c r="D122" i="9"/>
  <c r="F123" i="9" s="1"/>
  <c r="E122" i="9"/>
  <c r="B124" i="8"/>
  <c r="A123" i="8"/>
  <c r="B124" i="9"/>
  <c r="A123" i="9"/>
  <c r="D123" i="8" l="1"/>
  <c r="F124" i="8" s="1"/>
  <c r="E123" i="8"/>
  <c r="B128" i="12"/>
  <c r="D126" i="12"/>
  <c r="F127" i="12" s="1"/>
  <c r="E126" i="12"/>
  <c r="A127" i="12"/>
  <c r="E123" i="9"/>
  <c r="D123" i="9"/>
  <c r="F124" i="9" s="1"/>
  <c r="A124" i="8"/>
  <c r="B125" i="8"/>
  <c r="B125" i="9"/>
  <c r="A124" i="9"/>
  <c r="E124" i="8" l="1"/>
  <c r="D124" i="8"/>
  <c r="F125" i="8" s="1"/>
  <c r="B129" i="12"/>
  <c r="D127" i="12"/>
  <c r="F128" i="12" s="1"/>
  <c r="A128" i="12"/>
  <c r="E127" i="12"/>
  <c r="D124" i="9"/>
  <c r="E124" i="9"/>
  <c r="B126" i="8"/>
  <c r="A125" i="8"/>
  <c r="A125" i="9"/>
  <c r="B126" i="9"/>
  <c r="F125" i="9"/>
  <c r="D125" i="8" l="1"/>
  <c r="F126" i="8" s="1"/>
  <c r="E125" i="8"/>
  <c r="B130" i="12"/>
  <c r="E128" i="12"/>
  <c r="A129" i="12"/>
  <c r="D128" i="12"/>
  <c r="F129" i="12" s="1"/>
  <c r="B127" i="8"/>
  <c r="A126" i="8"/>
  <c r="D125" i="9"/>
  <c r="F126" i="9" s="1"/>
  <c r="E125" i="9"/>
  <c r="B127" i="9"/>
  <c r="A126" i="9"/>
  <c r="D126" i="8" l="1"/>
  <c r="F127" i="8" s="1"/>
  <c r="E126" i="8"/>
  <c r="B131" i="12"/>
  <c r="A130" i="12"/>
  <c r="E129" i="12"/>
  <c r="D129" i="12"/>
  <c r="F130" i="12" s="1"/>
  <c r="D126" i="9"/>
  <c r="F127" i="9" s="1"/>
  <c r="E126" i="9"/>
  <c r="B128" i="8"/>
  <c r="A127" i="8"/>
  <c r="A127" i="9"/>
  <c r="B128" i="9"/>
  <c r="D127" i="8" l="1"/>
  <c r="F128" i="8" s="1"/>
  <c r="E127" i="8"/>
  <c r="B132" i="12"/>
  <c r="A131" i="12"/>
  <c r="E130" i="12"/>
  <c r="D130" i="12"/>
  <c r="F131" i="12" s="1"/>
  <c r="B129" i="8"/>
  <c r="A128" i="8"/>
  <c r="D127" i="9"/>
  <c r="F128" i="9" s="1"/>
  <c r="E127" i="9"/>
  <c r="B129" i="9"/>
  <c r="A128" i="9"/>
  <c r="D128" i="8" l="1"/>
  <c r="F129" i="8" s="1"/>
  <c r="E128" i="8"/>
  <c r="B133" i="12"/>
  <c r="D131" i="12"/>
  <c r="F132" i="12" s="1"/>
  <c r="E131" i="12"/>
  <c r="A132" i="12"/>
  <c r="D128" i="9"/>
  <c r="F129" i="9" s="1"/>
  <c r="E128" i="9"/>
  <c r="A129" i="8"/>
  <c r="B130" i="8"/>
  <c r="A129" i="9"/>
  <c r="B130" i="9"/>
  <c r="D129" i="8" l="1"/>
  <c r="F130" i="8" s="1"/>
  <c r="E129" i="8"/>
  <c r="B134" i="12"/>
  <c r="E132" i="12"/>
  <c r="D132" i="12"/>
  <c r="F133" i="12" s="1"/>
  <c r="A133" i="12"/>
  <c r="B131" i="8"/>
  <c r="A130" i="8"/>
  <c r="D129" i="9"/>
  <c r="F130" i="9" s="1"/>
  <c r="E129" i="9"/>
  <c r="B131" i="9"/>
  <c r="A130" i="9"/>
  <c r="D130" i="8" l="1"/>
  <c r="F131" i="8" s="1"/>
  <c r="E130" i="8"/>
  <c r="B135" i="12"/>
  <c r="D133" i="12"/>
  <c r="F134" i="12" s="1"/>
  <c r="E133" i="12"/>
  <c r="A134" i="12"/>
  <c r="B132" i="8"/>
  <c r="A131" i="8"/>
  <c r="E130" i="9"/>
  <c r="D130" i="9"/>
  <c r="F131" i="9" s="1"/>
  <c r="A131" i="9"/>
  <c r="B132" i="9"/>
  <c r="E131" i="8" l="1"/>
  <c r="D131" i="8"/>
  <c r="F132" i="8" s="1"/>
  <c r="B136" i="12"/>
  <c r="D134" i="12"/>
  <c r="F135" i="12" s="1"/>
  <c r="A135" i="12"/>
  <c r="E134" i="12"/>
  <c r="A132" i="8"/>
  <c r="B133" i="8"/>
  <c r="E131" i="9"/>
  <c r="D131" i="9"/>
  <c r="F132" i="9" s="1"/>
  <c r="B133" i="9"/>
  <c r="A132" i="9"/>
  <c r="D132" i="8" l="1"/>
  <c r="F133" i="8" s="1"/>
  <c r="E132" i="8"/>
  <c r="B137" i="12"/>
  <c r="D135" i="12"/>
  <c r="F136" i="12" s="1"/>
  <c r="A136" i="12"/>
  <c r="E135" i="12"/>
  <c r="E132" i="9"/>
  <c r="D132" i="9"/>
  <c r="F133" i="9" s="1"/>
  <c r="B134" i="8"/>
  <c r="A133" i="8"/>
  <c r="B134" i="9"/>
  <c r="A133" i="9"/>
  <c r="D133" i="8" l="1"/>
  <c r="F134" i="8" s="1"/>
  <c r="E133" i="8"/>
  <c r="B138" i="12"/>
  <c r="E136" i="12"/>
  <c r="D136" i="12"/>
  <c r="F137" i="12" s="1"/>
  <c r="A137" i="12"/>
  <c r="E133" i="9"/>
  <c r="D133" i="9"/>
  <c r="F134" i="9" s="1"/>
  <c r="B135" i="8"/>
  <c r="A134" i="8"/>
  <c r="A134" i="9"/>
  <c r="B135" i="9"/>
  <c r="D134" i="8" l="1"/>
  <c r="F135" i="8" s="1"/>
  <c r="E134" i="8"/>
  <c r="B139" i="12"/>
  <c r="D137" i="12"/>
  <c r="F138" i="12" s="1"/>
  <c r="E137" i="12"/>
  <c r="A138" i="12"/>
  <c r="A135" i="8"/>
  <c r="B136" i="8"/>
  <c r="E134" i="9"/>
  <c r="D134" i="9"/>
  <c r="F135" i="9" s="1"/>
  <c r="B136" i="9"/>
  <c r="A135" i="9"/>
  <c r="E135" i="8" l="1"/>
  <c r="D135" i="8"/>
  <c r="F136" i="8" s="1"/>
  <c r="B140" i="12"/>
  <c r="E138" i="12"/>
  <c r="D138" i="12"/>
  <c r="F139" i="12" s="1"/>
  <c r="A139" i="12"/>
  <c r="E135" i="9"/>
  <c r="D135" i="9"/>
  <c r="F136" i="9" s="1"/>
  <c r="A136" i="8"/>
  <c r="B137" i="8"/>
  <c r="A136" i="9"/>
  <c r="B137" i="9"/>
  <c r="D136" i="8" l="1"/>
  <c r="F137" i="8" s="1"/>
  <c r="E136" i="8"/>
  <c r="B141" i="12"/>
  <c r="D139" i="12"/>
  <c r="F140" i="12" s="1"/>
  <c r="E139" i="12"/>
  <c r="A140" i="12"/>
  <c r="E136" i="9"/>
  <c r="D136" i="9"/>
  <c r="F137" i="9" s="1"/>
  <c r="A137" i="8"/>
  <c r="B138" i="8"/>
  <c r="B138" i="9"/>
  <c r="A137" i="9"/>
  <c r="D137" i="8" l="1"/>
  <c r="F138" i="8" s="1"/>
  <c r="E137" i="8"/>
  <c r="B142" i="12"/>
  <c r="A141" i="12"/>
  <c r="E140" i="12"/>
  <c r="D140" i="12"/>
  <c r="F141" i="12" s="1"/>
  <c r="D137" i="9"/>
  <c r="F138" i="9" s="1"/>
  <c r="E137" i="9"/>
  <c r="B139" i="8"/>
  <c r="A138" i="8"/>
  <c r="B139" i="9"/>
  <c r="A138" i="9"/>
  <c r="D138" i="8" l="1"/>
  <c r="F139" i="8" s="1"/>
  <c r="E138" i="8"/>
  <c r="B143" i="12"/>
  <c r="D141" i="12"/>
  <c r="F142" i="12" s="1"/>
  <c r="A142" i="12"/>
  <c r="E141" i="12"/>
  <c r="E138" i="9"/>
  <c r="D138" i="9"/>
  <c r="F139" i="9" s="1"/>
  <c r="A139" i="8"/>
  <c r="B140" i="8"/>
  <c r="B140" i="9"/>
  <c r="A139" i="9"/>
  <c r="D139" i="8" l="1"/>
  <c r="F140" i="8" s="1"/>
  <c r="E139" i="8"/>
  <c r="B144" i="12"/>
  <c r="D142" i="12"/>
  <c r="F143" i="12" s="1"/>
  <c r="E142" i="12"/>
  <c r="A143" i="12"/>
  <c r="E139" i="9"/>
  <c r="D139" i="9"/>
  <c r="F140" i="9" s="1"/>
  <c r="A140" i="8"/>
  <c r="B141" i="8"/>
  <c r="A140" i="9"/>
  <c r="B141" i="9"/>
  <c r="E140" i="8" l="1"/>
  <c r="D140" i="8"/>
  <c r="F141" i="8" s="1"/>
  <c r="B145" i="12"/>
  <c r="D143" i="12"/>
  <c r="F144" i="12" s="1"/>
  <c r="A144" i="12"/>
  <c r="E143" i="12"/>
  <c r="D140" i="9"/>
  <c r="E140" i="9"/>
  <c r="A141" i="8"/>
  <c r="B142" i="8"/>
  <c r="A141" i="9"/>
  <c r="B142" i="9"/>
  <c r="F141" i="9"/>
  <c r="D141" i="8" l="1"/>
  <c r="F142" i="8" s="1"/>
  <c r="E141" i="8"/>
  <c r="B146" i="12"/>
  <c r="E144" i="12"/>
  <c r="A145" i="12"/>
  <c r="D144" i="12"/>
  <c r="F145" i="12" s="1"/>
  <c r="E141" i="9"/>
  <c r="D141" i="9"/>
  <c r="F142" i="9" s="1"/>
  <c r="B143" i="8"/>
  <c r="A142" i="8"/>
  <c r="B143" i="9"/>
  <c r="A142" i="9"/>
  <c r="D142" i="8" l="1"/>
  <c r="F143" i="8" s="1"/>
  <c r="E142" i="8"/>
  <c r="B147" i="12"/>
  <c r="A146" i="12"/>
  <c r="E145" i="12"/>
  <c r="D145" i="12"/>
  <c r="F146" i="12" s="1"/>
  <c r="D142" i="9"/>
  <c r="F143" i="9" s="1"/>
  <c r="E142" i="9"/>
  <c r="A143" i="8"/>
  <c r="B144" i="8"/>
  <c r="B144" i="9"/>
  <c r="A143" i="9"/>
  <c r="D143" i="8" l="1"/>
  <c r="F144" i="8" s="1"/>
  <c r="E143" i="8"/>
  <c r="B148" i="12"/>
  <c r="E146" i="12"/>
  <c r="A147" i="12"/>
  <c r="D146" i="12"/>
  <c r="F147" i="12" s="1"/>
  <c r="D143" i="9"/>
  <c r="F144" i="9" s="1"/>
  <c r="E143" i="9"/>
  <c r="A144" i="8"/>
  <c r="B145" i="8"/>
  <c r="B145" i="9"/>
  <c r="A144" i="9"/>
  <c r="D144" i="8" l="1"/>
  <c r="F145" i="8" s="1"/>
  <c r="E144" i="8"/>
  <c r="B149" i="12"/>
  <c r="E147" i="12"/>
  <c r="A148" i="12"/>
  <c r="D147" i="12"/>
  <c r="F148" i="12" s="1"/>
  <c r="D144" i="9"/>
  <c r="F145" i="9" s="1"/>
  <c r="E144" i="9"/>
  <c r="A145" i="8"/>
  <c r="B146" i="8"/>
  <c r="B146" i="9"/>
  <c r="A145" i="9"/>
  <c r="D145" i="8" l="1"/>
  <c r="F146" i="8" s="1"/>
  <c r="E145" i="8"/>
  <c r="B150" i="12"/>
  <c r="A149" i="12"/>
  <c r="E148" i="12"/>
  <c r="D148" i="12"/>
  <c r="F149" i="12" s="1"/>
  <c r="D145" i="9"/>
  <c r="F146" i="9" s="1"/>
  <c r="E145" i="9"/>
  <c r="B147" i="8"/>
  <c r="A146" i="8"/>
  <c r="A146" i="9"/>
  <c r="B147" i="9"/>
  <c r="D146" i="8" l="1"/>
  <c r="F147" i="8" s="1"/>
  <c r="E146" i="8"/>
  <c r="B151" i="12"/>
  <c r="E149" i="12"/>
  <c r="D149" i="12"/>
  <c r="F150" i="12" s="1"/>
  <c r="A150" i="12"/>
  <c r="A147" i="8"/>
  <c r="B148" i="8"/>
  <c r="E146" i="9"/>
  <c r="D146" i="9"/>
  <c r="F147" i="9" s="1"/>
  <c r="B148" i="9"/>
  <c r="A147" i="9"/>
  <c r="D147" i="8" l="1"/>
  <c r="F148" i="8" s="1"/>
  <c r="E147" i="8"/>
  <c r="B152" i="12"/>
  <c r="E150" i="12"/>
  <c r="D150" i="12"/>
  <c r="F151" i="12" s="1"/>
  <c r="A151" i="12"/>
  <c r="A148" i="8"/>
  <c r="B149" i="8"/>
  <c r="D147" i="9"/>
  <c r="F148" i="9" s="1"/>
  <c r="E147" i="9"/>
  <c r="B149" i="9"/>
  <c r="A148" i="9"/>
  <c r="D148" i="8" l="1"/>
  <c r="F149" i="8" s="1"/>
  <c r="E148" i="8"/>
  <c r="B153" i="12"/>
  <c r="D151" i="12"/>
  <c r="F152" i="12" s="1"/>
  <c r="E151" i="12"/>
  <c r="A152" i="12"/>
  <c r="D148" i="9"/>
  <c r="F149" i="9" s="1"/>
  <c r="E148" i="9"/>
  <c r="A149" i="8"/>
  <c r="B150" i="8"/>
  <c r="B150" i="9"/>
  <c r="A149" i="9"/>
  <c r="D149" i="8" l="1"/>
  <c r="F150" i="8" s="1"/>
  <c r="E149" i="8"/>
  <c r="B154" i="12"/>
  <c r="E152" i="12"/>
  <c r="A153" i="12"/>
  <c r="D152" i="12"/>
  <c r="F153" i="12" s="1"/>
  <c r="E149" i="9"/>
  <c r="D149" i="9"/>
  <c r="F150" i="9" s="1"/>
  <c r="B151" i="8"/>
  <c r="A150" i="8"/>
  <c r="B151" i="9"/>
  <c r="A150" i="9"/>
  <c r="D150" i="8" l="1"/>
  <c r="F151" i="8" s="1"/>
  <c r="E150" i="8"/>
  <c r="B155" i="12"/>
  <c r="D153" i="12"/>
  <c r="F154" i="12" s="1"/>
  <c r="A154" i="12"/>
  <c r="E153" i="12"/>
  <c r="E150" i="9"/>
  <c r="D150" i="9"/>
  <c r="F151" i="9" s="1"/>
  <c r="A151" i="8"/>
  <c r="B152" i="8"/>
  <c r="B152" i="9"/>
  <c r="A151" i="9"/>
  <c r="D151" i="8" l="1"/>
  <c r="F152" i="8" s="1"/>
  <c r="E151" i="8"/>
  <c r="B156" i="12"/>
  <c r="E154" i="12"/>
  <c r="D154" i="12"/>
  <c r="F155" i="12" s="1"/>
  <c r="A155" i="12"/>
  <c r="E151" i="9"/>
  <c r="D151" i="9"/>
  <c r="F152" i="9" s="1"/>
  <c r="A152" i="8"/>
  <c r="B153" i="8"/>
  <c r="B153" i="9"/>
  <c r="A152" i="9"/>
  <c r="D152" i="8" l="1"/>
  <c r="F153" i="8" s="1"/>
  <c r="E152" i="8"/>
  <c r="B157" i="12"/>
  <c r="E155" i="12"/>
  <c r="A156" i="12"/>
  <c r="D155" i="12"/>
  <c r="F156" i="12" s="1"/>
  <c r="D152" i="9"/>
  <c r="F153" i="9" s="1"/>
  <c r="E152" i="9"/>
  <c r="A153" i="8"/>
  <c r="B154" i="8"/>
  <c r="B154" i="9"/>
  <c r="A153" i="9"/>
  <c r="E153" i="8" l="1"/>
  <c r="D153" i="8"/>
  <c r="F154" i="8" s="1"/>
  <c r="B158" i="12"/>
  <c r="E156" i="12"/>
  <c r="D156" i="12"/>
  <c r="F157" i="12" s="1"/>
  <c r="A157" i="12"/>
  <c r="E153" i="9"/>
  <c r="D153" i="9"/>
  <c r="F154" i="9" s="1"/>
  <c r="B155" i="8"/>
  <c r="A154" i="8"/>
  <c r="B155" i="9"/>
  <c r="A154" i="9"/>
  <c r="D154" i="8" l="1"/>
  <c r="F155" i="8" s="1"/>
  <c r="E154" i="8"/>
  <c r="B159" i="12"/>
  <c r="D157" i="12"/>
  <c r="F158" i="12" s="1"/>
  <c r="E157" i="12"/>
  <c r="A158" i="12"/>
  <c r="D154" i="9"/>
  <c r="F155" i="9" s="1"/>
  <c r="E154" i="9"/>
  <c r="B156" i="8"/>
  <c r="A155" i="8"/>
  <c r="A155" i="9"/>
  <c r="B156" i="9"/>
  <c r="D155" i="8" l="1"/>
  <c r="F156" i="8" s="1"/>
  <c r="E155" i="8"/>
  <c r="B160" i="12"/>
  <c r="A159" i="12"/>
  <c r="E158" i="12"/>
  <c r="D158" i="12"/>
  <c r="F159" i="12" s="1"/>
  <c r="A156" i="8"/>
  <c r="B157" i="8"/>
  <c r="E155" i="9"/>
  <c r="D155" i="9"/>
  <c r="F156" i="9" s="1"/>
  <c r="B157" i="9"/>
  <c r="A156" i="9"/>
  <c r="D156" i="8" l="1"/>
  <c r="F157" i="8" s="1"/>
  <c r="E156" i="8"/>
  <c r="B161" i="12"/>
  <c r="D159" i="12"/>
  <c r="F160" i="12" s="1"/>
  <c r="A160" i="12"/>
  <c r="E159" i="12"/>
  <c r="D156" i="9"/>
  <c r="F157" i="9" s="1"/>
  <c r="E156" i="9"/>
  <c r="B158" i="8"/>
  <c r="A157" i="8"/>
  <c r="B158" i="9"/>
  <c r="A157" i="9"/>
  <c r="D157" i="8" l="1"/>
  <c r="F158" i="8" s="1"/>
  <c r="E157" i="8"/>
  <c r="B162" i="12"/>
  <c r="E160" i="12"/>
  <c r="A161" i="12"/>
  <c r="D160" i="12"/>
  <c r="F161" i="12" s="1"/>
  <c r="E157" i="9"/>
  <c r="D157" i="9"/>
  <c r="F158" i="9" s="1"/>
  <c r="B159" i="8"/>
  <c r="A158" i="8"/>
  <c r="B159" i="9"/>
  <c r="A158" i="9"/>
  <c r="D158" i="8" l="1"/>
  <c r="F159" i="8" s="1"/>
  <c r="E158" i="8"/>
  <c r="B163" i="12"/>
  <c r="A162" i="12"/>
  <c r="E161" i="12"/>
  <c r="D161" i="12"/>
  <c r="F162" i="12" s="1"/>
  <c r="D158" i="9"/>
  <c r="F159" i="9" s="1"/>
  <c r="E158" i="9"/>
  <c r="B160" i="8"/>
  <c r="A159" i="8"/>
  <c r="A159" i="9"/>
  <c r="B160" i="9"/>
  <c r="D159" i="8" l="1"/>
  <c r="F160" i="8" s="1"/>
  <c r="E159" i="8"/>
  <c r="B164" i="12"/>
  <c r="D162" i="12"/>
  <c r="F163" i="12" s="1"/>
  <c r="E162" i="12"/>
  <c r="A163" i="12"/>
  <c r="B161" i="8"/>
  <c r="A160" i="8"/>
  <c r="E159" i="9"/>
  <c r="D159" i="9"/>
  <c r="F160" i="9" s="1"/>
  <c r="B161" i="9"/>
  <c r="A160" i="9"/>
  <c r="E160" i="8" l="1"/>
  <c r="D160" i="8"/>
  <c r="F161" i="8" s="1"/>
  <c r="B165" i="12"/>
  <c r="E163" i="12"/>
  <c r="A164" i="12"/>
  <c r="D163" i="12"/>
  <c r="F164" i="12" s="1"/>
  <c r="B162" i="8"/>
  <c r="A161" i="8"/>
  <c r="D160" i="9"/>
  <c r="E160" i="9"/>
  <c r="A161" i="9"/>
  <c r="B162" i="9"/>
  <c r="F161" i="9"/>
  <c r="D161" i="8" l="1"/>
  <c r="E161" i="8"/>
  <c r="B166" i="12"/>
  <c r="A165" i="12"/>
  <c r="E164" i="12"/>
  <c r="D164" i="12"/>
  <c r="F165" i="12" s="1"/>
  <c r="B163" i="8"/>
  <c r="A162" i="8"/>
  <c r="F162" i="8"/>
  <c r="D161" i="9"/>
  <c r="F162" i="9" s="1"/>
  <c r="E161" i="9"/>
  <c r="B163" i="9"/>
  <c r="A162" i="9"/>
  <c r="D162" i="8" l="1"/>
  <c r="F163" i="8" s="1"/>
  <c r="E162" i="8"/>
  <c r="B167" i="12"/>
  <c r="D165" i="12"/>
  <c r="F166" i="12" s="1"/>
  <c r="E165" i="12"/>
  <c r="A166" i="12"/>
  <c r="E162" i="9"/>
  <c r="D162" i="9"/>
  <c r="F163" i="9" s="1"/>
  <c r="B164" i="8"/>
  <c r="A163" i="8"/>
  <c r="B164" i="9"/>
  <c r="A163" i="9"/>
  <c r="D163" i="8" l="1"/>
  <c r="F164" i="8" s="1"/>
  <c r="E163" i="8"/>
  <c r="B168" i="12"/>
  <c r="E166" i="12"/>
  <c r="D166" i="12"/>
  <c r="F167" i="12" s="1"/>
  <c r="A167" i="12"/>
  <c r="A164" i="8"/>
  <c r="B165" i="8"/>
  <c r="D163" i="9"/>
  <c r="F164" i="9" s="1"/>
  <c r="E163" i="9"/>
  <c r="B165" i="9"/>
  <c r="A164" i="9"/>
  <c r="D164" i="8" l="1"/>
  <c r="F165" i="8" s="1"/>
  <c r="E164" i="8"/>
  <c r="B169" i="12"/>
  <c r="D167" i="12"/>
  <c r="F168" i="12" s="1"/>
  <c r="A168" i="12"/>
  <c r="E167" i="12"/>
  <c r="A165" i="8"/>
  <c r="B166" i="8"/>
  <c r="D164" i="9"/>
  <c r="E164" i="9"/>
  <c r="B166" i="9"/>
  <c r="A165" i="9"/>
  <c r="F165" i="9"/>
  <c r="D165" i="8" l="1"/>
  <c r="F166" i="8" s="1"/>
  <c r="E165" i="8"/>
  <c r="B170" i="12"/>
  <c r="E168" i="12"/>
  <c r="A169" i="12"/>
  <c r="D168" i="12"/>
  <c r="F169" i="12" s="1"/>
  <c r="E165" i="9"/>
  <c r="D165" i="9"/>
  <c r="F166" i="9" s="1"/>
  <c r="B167" i="8"/>
  <c r="A166" i="8"/>
  <c r="B167" i="9"/>
  <c r="A166" i="9"/>
  <c r="D166" i="8" l="1"/>
  <c r="F167" i="8" s="1"/>
  <c r="E166" i="8"/>
  <c r="B171" i="12"/>
  <c r="D169" i="12"/>
  <c r="F170" i="12" s="1"/>
  <c r="E169" i="12"/>
  <c r="A170" i="12"/>
  <c r="B168" i="8"/>
  <c r="A167" i="8"/>
  <c r="D166" i="9"/>
  <c r="F167" i="9" s="1"/>
  <c r="E166" i="9"/>
  <c r="A167" i="9"/>
  <c r="B168" i="9"/>
  <c r="E167" i="8" l="1"/>
  <c r="D167" i="8"/>
  <c r="F168" i="8" s="1"/>
  <c r="B172" i="12"/>
  <c r="D170" i="12"/>
  <c r="F171" i="12" s="1"/>
  <c r="E170" i="12"/>
  <c r="A171" i="12"/>
  <c r="E167" i="9"/>
  <c r="D167" i="9"/>
  <c r="F168" i="9" s="1"/>
  <c r="B169" i="8"/>
  <c r="A168" i="8"/>
  <c r="A168" i="9"/>
  <c r="B169" i="9"/>
  <c r="D168" i="8" l="1"/>
  <c r="F169" i="8" s="1"/>
  <c r="E168" i="8"/>
  <c r="B173" i="12"/>
  <c r="A172" i="12"/>
  <c r="D171" i="12"/>
  <c r="F172" i="12" s="1"/>
  <c r="E171" i="12"/>
  <c r="A169" i="8"/>
  <c r="B170" i="8"/>
  <c r="E168" i="9"/>
  <c r="D168" i="9"/>
  <c r="F169" i="9" s="1"/>
  <c r="A169" i="9"/>
  <c r="B170" i="9"/>
  <c r="D169" i="8" l="1"/>
  <c r="F170" i="8" s="1"/>
  <c r="E169" i="8"/>
  <c r="B174" i="12"/>
  <c r="E172" i="12"/>
  <c r="D172" i="12"/>
  <c r="F173" i="12" s="1"/>
  <c r="A173" i="12"/>
  <c r="A170" i="8"/>
  <c r="B171" i="8"/>
  <c r="E169" i="9"/>
  <c r="D169" i="9"/>
  <c r="F170" i="9" s="1"/>
  <c r="B171" i="9"/>
  <c r="A170" i="9"/>
  <c r="D170" i="8" l="1"/>
  <c r="F171" i="8" s="1"/>
  <c r="E170" i="8"/>
  <c r="B175" i="12"/>
  <c r="D173" i="12"/>
  <c r="F174" i="12" s="1"/>
  <c r="A174" i="12"/>
  <c r="E173" i="12"/>
  <c r="D170" i="9"/>
  <c r="F171" i="9" s="1"/>
  <c r="E170" i="9"/>
  <c r="A171" i="8"/>
  <c r="B172" i="8"/>
  <c r="B172" i="9"/>
  <c r="A171" i="9"/>
  <c r="D171" i="8" l="1"/>
  <c r="F172" i="8" s="1"/>
  <c r="E171" i="8"/>
  <c r="B176" i="12"/>
  <c r="D174" i="12"/>
  <c r="F175" i="12" s="1"/>
  <c r="E174" i="12"/>
  <c r="A175" i="12"/>
  <c r="D171" i="9"/>
  <c r="F172" i="9" s="1"/>
  <c r="E171" i="9"/>
  <c r="A172" i="8"/>
  <c r="B173" i="8"/>
  <c r="A172" i="9"/>
  <c r="B173" i="9"/>
  <c r="E172" i="8" l="1"/>
  <c r="D172" i="8"/>
  <c r="F173" i="8" s="1"/>
  <c r="B177" i="12"/>
  <c r="D175" i="12"/>
  <c r="F176" i="12" s="1"/>
  <c r="A176" i="12"/>
  <c r="E175" i="12"/>
  <c r="D172" i="9"/>
  <c r="F173" i="9" s="1"/>
  <c r="E172" i="9"/>
  <c r="A173" i="8"/>
  <c r="B174" i="8"/>
  <c r="B174" i="9"/>
  <c r="A173" i="9"/>
  <c r="D173" i="8" l="1"/>
  <c r="F174" i="8" s="1"/>
  <c r="E173" i="8"/>
  <c r="B178" i="12"/>
  <c r="E176" i="12"/>
  <c r="A177" i="12"/>
  <c r="D176" i="12"/>
  <c r="F177" i="12" s="1"/>
  <c r="D173" i="9"/>
  <c r="F174" i="9" s="1"/>
  <c r="E173" i="9"/>
  <c r="B175" i="8"/>
  <c r="A174" i="8"/>
  <c r="B175" i="9"/>
  <c r="A174" i="9"/>
  <c r="D174" i="8" l="1"/>
  <c r="F175" i="8" s="1"/>
  <c r="E174" i="8"/>
  <c r="B179" i="12"/>
  <c r="A178" i="12"/>
  <c r="E177" i="12"/>
  <c r="D177" i="12"/>
  <c r="F178" i="12" s="1"/>
  <c r="E174" i="9"/>
  <c r="D174" i="9"/>
  <c r="F175" i="9" s="1"/>
  <c r="A175" i="8"/>
  <c r="B176" i="8"/>
  <c r="B176" i="9"/>
  <c r="A175" i="9"/>
  <c r="D175" i="8" l="1"/>
  <c r="F176" i="8" s="1"/>
  <c r="E175" i="8"/>
  <c r="B180" i="12"/>
  <c r="D178" i="12"/>
  <c r="F179" i="12" s="1"/>
  <c r="E178" i="12"/>
  <c r="A179" i="12"/>
  <c r="E175" i="9"/>
  <c r="D175" i="9"/>
  <c r="F176" i="9" s="1"/>
  <c r="B177" i="8"/>
  <c r="A176" i="8"/>
  <c r="A176" i="9"/>
  <c r="B177" i="9"/>
  <c r="D176" i="8" l="1"/>
  <c r="F177" i="8" s="1"/>
  <c r="E176" i="8"/>
  <c r="B181" i="12"/>
  <c r="E179" i="12"/>
  <c r="A180" i="12"/>
  <c r="D179" i="12"/>
  <c r="F180" i="12" s="1"/>
  <c r="A177" i="8"/>
  <c r="B178" i="8"/>
  <c r="E176" i="9"/>
  <c r="D176" i="9"/>
  <c r="F177" i="9" s="1"/>
  <c r="B178" i="9"/>
  <c r="A177" i="9"/>
  <c r="D177" i="8" l="1"/>
  <c r="F178" i="8" s="1"/>
  <c r="E177" i="8"/>
  <c r="B182" i="12"/>
  <c r="E180" i="12"/>
  <c r="D180" i="12"/>
  <c r="F181" i="12" s="1"/>
  <c r="A181" i="12"/>
  <c r="D177" i="9"/>
  <c r="F178" i="9" s="1"/>
  <c r="E177" i="9"/>
  <c r="B179" i="8"/>
  <c r="A178" i="8"/>
  <c r="A178" i="9"/>
  <c r="B179" i="9"/>
  <c r="D178" i="8" l="1"/>
  <c r="F179" i="8" s="1"/>
  <c r="E178" i="8"/>
  <c r="B183" i="12"/>
  <c r="E181" i="12"/>
  <c r="D181" i="12"/>
  <c r="F182" i="12" s="1"/>
  <c r="A182" i="12"/>
  <c r="D178" i="9"/>
  <c r="F179" i="9" s="1"/>
  <c r="E178" i="9"/>
  <c r="A179" i="8"/>
  <c r="B180" i="8"/>
  <c r="B180" i="9"/>
  <c r="A179" i="9"/>
  <c r="D179" i="8" l="1"/>
  <c r="F180" i="8" s="1"/>
  <c r="E179" i="8"/>
  <c r="B184" i="12"/>
  <c r="E182" i="12"/>
  <c r="A183" i="12"/>
  <c r="D182" i="12"/>
  <c r="F183" i="12" s="1"/>
  <c r="D179" i="9"/>
  <c r="F180" i="9" s="1"/>
  <c r="E179" i="9"/>
  <c r="A180" i="8"/>
  <c r="B181" i="8"/>
  <c r="A180" i="9"/>
  <c r="B181" i="9"/>
  <c r="E180" i="8" l="1"/>
  <c r="D180" i="8"/>
  <c r="F181" i="8" s="1"/>
  <c r="B185" i="12"/>
  <c r="D183" i="12"/>
  <c r="F184" i="12" s="1"/>
  <c r="E183" i="12"/>
  <c r="A184" i="12"/>
  <c r="E180" i="9"/>
  <c r="D180" i="9"/>
  <c r="F181" i="9" s="1"/>
  <c r="A181" i="8"/>
  <c r="B182" i="8"/>
  <c r="A181" i="9"/>
  <c r="B182" i="9"/>
  <c r="D181" i="8" l="1"/>
  <c r="F182" i="8" s="1"/>
  <c r="E181" i="8"/>
  <c r="B186" i="12"/>
  <c r="E184" i="12"/>
  <c r="A185" i="12"/>
  <c r="D184" i="12"/>
  <c r="F185" i="12" s="1"/>
  <c r="E181" i="9"/>
  <c r="D181" i="9"/>
  <c r="F182" i="9" s="1"/>
  <c r="B183" i="8"/>
  <c r="A182" i="8"/>
  <c r="A182" i="9"/>
  <c r="B183" i="9"/>
  <c r="D182" i="8" l="1"/>
  <c r="F183" i="8" s="1"/>
  <c r="E182" i="8"/>
  <c r="B187" i="12"/>
  <c r="D185" i="12"/>
  <c r="F186" i="12" s="1"/>
  <c r="A186" i="12"/>
  <c r="E185" i="12"/>
  <c r="A183" i="8"/>
  <c r="B184" i="8"/>
  <c r="D182" i="9"/>
  <c r="E182" i="9"/>
  <c r="F183" i="9"/>
  <c r="A183" i="9"/>
  <c r="B184" i="9"/>
  <c r="D183" i="8" l="1"/>
  <c r="E183" i="8"/>
  <c r="B188" i="12"/>
  <c r="E186" i="12"/>
  <c r="A187" i="12"/>
  <c r="D186" i="12"/>
  <c r="F187" i="12" s="1"/>
  <c r="B185" i="8"/>
  <c r="A184" i="8"/>
  <c r="F184" i="8"/>
  <c r="D183" i="9"/>
  <c r="F184" i="9" s="1"/>
  <c r="E183" i="9"/>
  <c r="A184" i="9"/>
  <c r="B185" i="9"/>
  <c r="D184" i="8" l="1"/>
  <c r="F185" i="8" s="1"/>
  <c r="E184" i="8"/>
  <c r="B189" i="12"/>
  <c r="E187" i="12"/>
  <c r="A188" i="12"/>
  <c r="D187" i="12"/>
  <c r="F188" i="12" s="1"/>
  <c r="E184" i="9"/>
  <c r="D184" i="9"/>
  <c r="F185" i="9" s="1"/>
  <c r="A185" i="8"/>
  <c r="B186" i="8"/>
  <c r="B186" i="9"/>
  <c r="A185" i="9"/>
  <c r="E185" i="8" l="1"/>
  <c r="D185" i="8"/>
  <c r="B190" i="12"/>
  <c r="E188" i="12"/>
  <c r="D188" i="12"/>
  <c r="F189" i="12" s="1"/>
  <c r="A189" i="12"/>
  <c r="D185" i="9"/>
  <c r="F186" i="9" s="1"/>
  <c r="E185" i="9"/>
  <c r="B187" i="8"/>
  <c r="A186" i="8"/>
  <c r="F186" i="8"/>
  <c r="A186" i="9"/>
  <c r="B187" i="9"/>
  <c r="D186" i="8" l="1"/>
  <c r="F187" i="8" s="1"/>
  <c r="E186" i="8"/>
  <c r="B191" i="12"/>
  <c r="D189" i="12"/>
  <c r="F190" i="12" s="1"/>
  <c r="A190" i="12"/>
  <c r="E189" i="12"/>
  <c r="A187" i="8"/>
  <c r="B188" i="8"/>
  <c r="E186" i="9"/>
  <c r="D186" i="9"/>
  <c r="F187" i="9" s="1"/>
  <c r="A187" i="9"/>
  <c r="B188" i="9"/>
  <c r="D187" i="8" l="1"/>
  <c r="F188" i="8" s="1"/>
  <c r="E187" i="8"/>
  <c r="B192" i="12"/>
  <c r="A191" i="12"/>
  <c r="E190" i="12"/>
  <c r="D190" i="12"/>
  <c r="F191" i="12" s="1"/>
  <c r="A188" i="8"/>
  <c r="B189" i="8"/>
  <c r="D187" i="9"/>
  <c r="F188" i="9" s="1"/>
  <c r="E187" i="9"/>
  <c r="B189" i="9"/>
  <c r="A188" i="9"/>
  <c r="E188" i="8" l="1"/>
  <c r="D188" i="8"/>
  <c r="F189" i="8" s="1"/>
  <c r="B193" i="12"/>
  <c r="D191" i="12"/>
  <c r="F192" i="12" s="1"/>
  <c r="A192" i="12"/>
  <c r="E191" i="12"/>
  <c r="D188" i="9"/>
  <c r="F189" i="9" s="1"/>
  <c r="E188" i="9"/>
  <c r="A189" i="8"/>
  <c r="B190" i="8"/>
  <c r="A189" i="9"/>
  <c r="B190" i="9"/>
  <c r="D189" i="8" l="1"/>
  <c r="F190" i="8" s="1"/>
  <c r="E189" i="8"/>
  <c r="B194" i="12"/>
  <c r="E192" i="12"/>
  <c r="A193" i="12"/>
  <c r="D192" i="12"/>
  <c r="F193" i="12" s="1"/>
  <c r="D189" i="9"/>
  <c r="F190" i="9" s="1"/>
  <c r="E189" i="9"/>
  <c r="B191" i="8"/>
  <c r="A190" i="8"/>
  <c r="A190" i="9"/>
  <c r="B191" i="9"/>
  <c r="D190" i="8" l="1"/>
  <c r="F191" i="8" s="1"/>
  <c r="E190" i="8"/>
  <c r="B195" i="12"/>
  <c r="A194" i="12"/>
  <c r="E193" i="12"/>
  <c r="D193" i="12"/>
  <c r="F194" i="12" s="1"/>
  <c r="A191" i="8"/>
  <c r="B192" i="8"/>
  <c r="E190" i="9"/>
  <c r="D190" i="9"/>
  <c r="F191" i="9" s="1"/>
  <c r="A191" i="9"/>
  <c r="B192" i="9"/>
  <c r="D191" i="8" l="1"/>
  <c r="F192" i="8" s="1"/>
  <c r="E191" i="8"/>
  <c r="B196" i="12"/>
  <c r="D194" i="12"/>
  <c r="F195" i="12" s="1"/>
  <c r="E194" i="12"/>
  <c r="A195" i="12"/>
  <c r="B193" i="8"/>
  <c r="A192" i="8"/>
  <c r="E191" i="9"/>
  <c r="D191" i="9"/>
  <c r="F192" i="9" s="1"/>
  <c r="A192" i="9"/>
  <c r="B193" i="9"/>
  <c r="D192" i="8" l="1"/>
  <c r="F193" i="8" s="1"/>
  <c r="E192" i="8"/>
  <c r="B197" i="12"/>
  <c r="E195" i="12"/>
  <c r="A196" i="12"/>
  <c r="D195" i="12"/>
  <c r="F196" i="12" s="1"/>
  <c r="D192" i="9"/>
  <c r="E192" i="9"/>
  <c r="A193" i="8"/>
  <c r="B194" i="8"/>
  <c r="F193" i="9"/>
  <c r="A193" i="9"/>
  <c r="B194" i="9"/>
  <c r="D193" i="8" l="1"/>
  <c r="F194" i="8" s="1"/>
  <c r="E193" i="8"/>
  <c r="B198" i="12"/>
  <c r="A197" i="12"/>
  <c r="E196" i="12"/>
  <c r="D196" i="12"/>
  <c r="F197" i="12" s="1"/>
  <c r="E193" i="9"/>
  <c r="D193" i="9"/>
  <c r="F194" i="9" s="1"/>
  <c r="B195" i="8"/>
  <c r="A194" i="8"/>
  <c r="A194" i="9"/>
  <c r="B195" i="9"/>
  <c r="D194" i="8" l="1"/>
  <c r="F195" i="8" s="1"/>
  <c r="E194" i="8"/>
  <c r="B199" i="12"/>
  <c r="D197" i="12"/>
  <c r="F198" i="12" s="1"/>
  <c r="E197" i="12"/>
  <c r="A198" i="12"/>
  <c r="A195" i="8"/>
  <c r="B196" i="8"/>
  <c r="E194" i="9"/>
  <c r="D194" i="9"/>
  <c r="F195" i="9" s="1"/>
  <c r="A195" i="9"/>
  <c r="B196" i="9"/>
  <c r="D195" i="8" l="1"/>
  <c r="F196" i="8" s="1"/>
  <c r="E195" i="8"/>
  <c r="B200" i="12"/>
  <c r="E198" i="12"/>
  <c r="A199" i="12"/>
  <c r="D198" i="12"/>
  <c r="F199" i="12" s="1"/>
  <c r="A196" i="8"/>
  <c r="B197" i="8"/>
  <c r="E195" i="9"/>
  <c r="D195" i="9"/>
  <c r="F196" i="9" s="1"/>
  <c r="B197" i="9"/>
  <c r="A196" i="9"/>
  <c r="D196" i="8" l="1"/>
  <c r="F197" i="8" s="1"/>
  <c r="E196" i="8"/>
  <c r="B201" i="12"/>
  <c r="D199" i="12"/>
  <c r="F200" i="12" s="1"/>
  <c r="A200" i="12"/>
  <c r="E199" i="12"/>
  <c r="A197" i="8"/>
  <c r="B198" i="8"/>
  <c r="E196" i="9"/>
  <c r="D196" i="9"/>
  <c r="F197" i="9" s="1"/>
  <c r="B198" i="9"/>
  <c r="A197" i="9"/>
  <c r="D197" i="8" l="1"/>
  <c r="F198" i="8" s="1"/>
  <c r="E197" i="8"/>
  <c r="B202" i="12"/>
  <c r="E200" i="12"/>
  <c r="D200" i="12"/>
  <c r="F201" i="12" s="1"/>
  <c r="A201" i="12"/>
  <c r="E197" i="9"/>
  <c r="D197" i="9"/>
  <c r="F198" i="9" s="1"/>
  <c r="A198" i="8"/>
  <c r="B199" i="8"/>
  <c r="A198" i="9"/>
  <c r="B199" i="9"/>
  <c r="D198" i="8" l="1"/>
  <c r="F199" i="8" s="1"/>
  <c r="E198" i="8"/>
  <c r="B203" i="12"/>
  <c r="D201" i="12"/>
  <c r="F202" i="12" s="1"/>
  <c r="E201" i="12"/>
  <c r="A202" i="12"/>
  <c r="D198" i="9"/>
  <c r="F199" i="9" s="1"/>
  <c r="E198" i="9"/>
  <c r="A199" i="8"/>
  <c r="B200" i="8"/>
  <c r="B200" i="9"/>
  <c r="A199" i="9"/>
  <c r="D199" i="8" l="1"/>
  <c r="F200" i="8" s="1"/>
  <c r="E199" i="8"/>
  <c r="B204" i="12"/>
  <c r="D202" i="12"/>
  <c r="F203" i="12" s="1"/>
  <c r="E202" i="12"/>
  <c r="A203" i="12"/>
  <c r="D199" i="9"/>
  <c r="F200" i="9" s="1"/>
  <c r="E199" i="9"/>
  <c r="A200" i="8"/>
  <c r="B201" i="8"/>
  <c r="A200" i="9"/>
  <c r="B201" i="9"/>
  <c r="D200" i="8" l="1"/>
  <c r="F201" i="8" s="1"/>
  <c r="E200" i="8"/>
  <c r="B205" i="12"/>
  <c r="A204" i="12"/>
  <c r="D203" i="12"/>
  <c r="F204" i="12" s="1"/>
  <c r="E203" i="12"/>
  <c r="D200" i="9"/>
  <c r="F201" i="9" s="1"/>
  <c r="E200" i="9"/>
  <c r="A201" i="8"/>
  <c r="B202" i="8"/>
  <c r="B202" i="9"/>
  <c r="A201" i="9"/>
  <c r="D201" i="8" l="1"/>
  <c r="F202" i="8" s="1"/>
  <c r="E201" i="8"/>
  <c r="B206" i="12"/>
  <c r="E204" i="12"/>
  <c r="D204" i="12"/>
  <c r="F205" i="12" s="1"/>
  <c r="A205" i="12"/>
  <c r="D201" i="9"/>
  <c r="F202" i="9" s="1"/>
  <c r="E201" i="9"/>
  <c r="A202" i="8"/>
  <c r="B203" i="8"/>
  <c r="B203" i="9"/>
  <c r="A202" i="9"/>
  <c r="D202" i="8" l="1"/>
  <c r="F203" i="8" s="1"/>
  <c r="E202" i="8"/>
  <c r="B207" i="12"/>
  <c r="D205" i="12"/>
  <c r="F206" i="12" s="1"/>
  <c r="A206" i="12"/>
  <c r="E205" i="12"/>
  <c r="E202" i="9"/>
  <c r="D202" i="9"/>
  <c r="F203" i="9" s="1"/>
  <c r="A203" i="8"/>
  <c r="B204" i="8"/>
  <c r="B204" i="9"/>
  <c r="A203" i="9"/>
  <c r="E203" i="8" l="1"/>
  <c r="D203" i="8"/>
  <c r="F204" i="8" s="1"/>
  <c r="B208" i="12"/>
  <c r="D206" i="12"/>
  <c r="F207" i="12" s="1"/>
  <c r="E206" i="12"/>
  <c r="A207" i="12"/>
  <c r="D203" i="9"/>
  <c r="F204" i="9" s="1"/>
  <c r="E203" i="9"/>
  <c r="A204" i="8"/>
  <c r="B205" i="8"/>
  <c r="B205" i="9"/>
  <c r="A204" i="9"/>
  <c r="E204" i="8" l="1"/>
  <c r="D204" i="8"/>
  <c r="F205" i="8" s="1"/>
  <c r="B209" i="12"/>
  <c r="D207" i="12"/>
  <c r="F208" i="12" s="1"/>
  <c r="A208" i="12"/>
  <c r="E207" i="12"/>
  <c r="D204" i="9"/>
  <c r="F205" i="9" s="1"/>
  <c r="E204" i="9"/>
  <c r="B206" i="8"/>
  <c r="A205" i="8"/>
  <c r="B206" i="9"/>
  <c r="A205" i="9"/>
  <c r="D205" i="8" l="1"/>
  <c r="F206" i="8" s="1"/>
  <c r="E205" i="8"/>
  <c r="B210" i="12"/>
  <c r="E208" i="12"/>
  <c r="A209" i="12"/>
  <c r="D208" i="12"/>
  <c r="F209" i="12" s="1"/>
  <c r="D205" i="9"/>
  <c r="F206" i="9" s="1"/>
  <c r="E205" i="9"/>
  <c r="B207" i="8"/>
  <c r="A206" i="8"/>
  <c r="B207" i="9"/>
  <c r="A206" i="9"/>
  <c r="D206" i="8" l="1"/>
  <c r="F207" i="8" s="1"/>
  <c r="E206" i="8"/>
  <c r="B211" i="12"/>
  <c r="A210" i="12"/>
  <c r="D209" i="12"/>
  <c r="F210" i="12" s="1"/>
  <c r="E209" i="12"/>
  <c r="D206" i="9"/>
  <c r="F207" i="9" s="1"/>
  <c r="E206" i="9"/>
  <c r="B208" i="8"/>
  <c r="A207" i="8"/>
  <c r="A207" i="9"/>
  <c r="B208" i="9"/>
  <c r="D207" i="8" l="1"/>
  <c r="E207" i="8"/>
  <c r="B212" i="12"/>
  <c r="D210" i="12"/>
  <c r="F211" i="12" s="1"/>
  <c r="A211" i="12"/>
  <c r="E210" i="12"/>
  <c r="B209" i="8"/>
  <c r="A208" i="8"/>
  <c r="F208" i="8"/>
  <c r="E207" i="9"/>
  <c r="D207" i="9"/>
  <c r="F208" i="9" s="1"/>
  <c r="B209" i="9"/>
  <c r="A208" i="9"/>
  <c r="D208" i="8" l="1"/>
  <c r="F209" i="8" s="1"/>
  <c r="E208" i="8"/>
  <c r="B213" i="12"/>
  <c r="A212" i="12"/>
  <c r="E211" i="12"/>
  <c r="D211" i="12"/>
  <c r="F212" i="12" s="1"/>
  <c r="B210" i="8"/>
  <c r="A209" i="8"/>
  <c r="D208" i="9"/>
  <c r="F209" i="9" s="1"/>
  <c r="E208" i="9"/>
  <c r="B210" i="9"/>
  <c r="A209" i="9"/>
  <c r="D209" i="8" l="1"/>
  <c r="F210" i="8" s="1"/>
  <c r="E209" i="8"/>
  <c r="B214" i="12"/>
  <c r="A213" i="12"/>
  <c r="E212" i="12"/>
  <c r="D212" i="12"/>
  <c r="F213" i="12" s="1"/>
  <c r="D209" i="9"/>
  <c r="F210" i="9" s="1"/>
  <c r="E209" i="9"/>
  <c r="A210" i="8"/>
  <c r="B211" i="8"/>
  <c r="B211" i="9"/>
  <c r="A210" i="9"/>
  <c r="D210" i="8" l="1"/>
  <c r="F211" i="8" s="1"/>
  <c r="E210" i="8"/>
  <c r="B215" i="12"/>
  <c r="A214" i="12"/>
  <c r="D213" i="12"/>
  <c r="F214" i="12" s="1"/>
  <c r="E213" i="12"/>
  <c r="D210" i="9"/>
  <c r="F211" i="9" s="1"/>
  <c r="E210" i="9"/>
  <c r="B212" i="8"/>
  <c r="A211" i="8"/>
  <c r="B212" i="9"/>
  <c r="A211" i="9"/>
  <c r="D211" i="8" l="1"/>
  <c r="F212" i="8" s="1"/>
  <c r="E211" i="8"/>
  <c r="B216" i="12"/>
  <c r="E214" i="12"/>
  <c r="D214" i="12"/>
  <c r="F215" i="12" s="1"/>
  <c r="A215" i="12"/>
  <c r="B213" i="8"/>
  <c r="A212" i="8"/>
  <c r="E211" i="9"/>
  <c r="D211" i="9"/>
  <c r="F212" i="9" s="1"/>
  <c r="B213" i="9"/>
  <c r="A212" i="9"/>
  <c r="D212" i="8" l="1"/>
  <c r="F213" i="8" s="1"/>
  <c r="E212" i="8"/>
  <c r="B217" i="12"/>
  <c r="A216" i="12"/>
  <c r="E215" i="12"/>
  <c r="D215" i="12"/>
  <c r="F216" i="12" s="1"/>
  <c r="E212" i="9"/>
  <c r="D212" i="9"/>
  <c r="F213" i="9" s="1"/>
  <c r="B214" i="8"/>
  <c r="A213" i="8"/>
  <c r="B214" i="9"/>
  <c r="A213" i="9"/>
  <c r="D213" i="8" l="1"/>
  <c r="F214" i="8" s="1"/>
  <c r="E213" i="8"/>
  <c r="B218" i="12"/>
  <c r="A217" i="12"/>
  <c r="D216" i="12"/>
  <c r="F217" i="12" s="1"/>
  <c r="E216" i="12"/>
  <c r="E213" i="9"/>
  <c r="D213" i="9"/>
  <c r="F214" i="9" s="1"/>
  <c r="A214" i="8"/>
  <c r="B215" i="8"/>
  <c r="A214" i="9"/>
  <c r="B215" i="9"/>
  <c r="D214" i="8" l="1"/>
  <c r="F215" i="8" s="1"/>
  <c r="E214" i="8"/>
  <c r="B219" i="12"/>
  <c r="D217" i="12"/>
  <c r="F218" i="12" s="1"/>
  <c r="A218" i="12"/>
  <c r="E217" i="12"/>
  <c r="E214" i="9"/>
  <c r="D214" i="9"/>
  <c r="F215" i="9" s="1"/>
  <c r="B216" i="8"/>
  <c r="A215" i="8"/>
  <c r="B216" i="9"/>
  <c r="A215" i="9"/>
  <c r="D215" i="8" l="1"/>
  <c r="F216" i="8" s="1"/>
  <c r="E215" i="8"/>
  <c r="B220" i="12"/>
  <c r="D218" i="12"/>
  <c r="F219" i="12" s="1"/>
  <c r="E218" i="12"/>
  <c r="A219" i="12"/>
  <c r="E215" i="9"/>
  <c r="D215" i="9"/>
  <c r="F216" i="9" s="1"/>
  <c r="B217" i="8"/>
  <c r="A216" i="8"/>
  <c r="A216" i="9"/>
  <c r="B217" i="9"/>
  <c r="D216" i="8" l="1"/>
  <c r="F217" i="8" s="1"/>
  <c r="E216" i="8"/>
  <c r="B221" i="12"/>
  <c r="A220" i="12"/>
  <c r="E219" i="12"/>
  <c r="D219" i="12"/>
  <c r="F220" i="12" s="1"/>
  <c r="B218" i="8"/>
  <c r="A217" i="8"/>
  <c r="E216" i="9"/>
  <c r="D216" i="9"/>
  <c r="F217" i="9" s="1"/>
  <c r="B218" i="9"/>
  <c r="A217" i="9"/>
  <c r="E217" i="8" l="1"/>
  <c r="D217" i="8"/>
  <c r="B222" i="12"/>
  <c r="A221" i="12"/>
  <c r="D220" i="12"/>
  <c r="F221" i="12" s="1"/>
  <c r="E220" i="12"/>
  <c r="E217" i="9"/>
  <c r="D217" i="9"/>
  <c r="F218" i="9" s="1"/>
  <c r="B219" i="8"/>
  <c r="A218" i="8"/>
  <c r="F218" i="8"/>
  <c r="B219" i="9"/>
  <c r="A218" i="9"/>
  <c r="D218" i="8" l="1"/>
  <c r="F219" i="8" s="1"/>
  <c r="E218" i="8"/>
  <c r="B223" i="12"/>
  <c r="A222" i="12"/>
  <c r="D221" i="12"/>
  <c r="F222" i="12" s="1"/>
  <c r="E221" i="12"/>
  <c r="E218" i="9"/>
  <c r="D218" i="9"/>
  <c r="F219" i="9" s="1"/>
  <c r="B220" i="8"/>
  <c r="A219" i="8"/>
  <c r="A219" i="9"/>
  <c r="B220" i="9"/>
  <c r="D219" i="8" l="1"/>
  <c r="F220" i="8" s="1"/>
  <c r="E219" i="8"/>
  <c r="B224" i="12"/>
  <c r="E222" i="12"/>
  <c r="D222" i="12"/>
  <c r="F223" i="12" s="1"/>
  <c r="A223" i="12"/>
  <c r="B221" i="8"/>
  <c r="A220" i="8"/>
  <c r="D219" i="9"/>
  <c r="F220" i="9" s="1"/>
  <c r="E219" i="9"/>
  <c r="B221" i="9"/>
  <c r="A220" i="9"/>
  <c r="E220" i="8" l="1"/>
  <c r="D220" i="8"/>
  <c r="F221" i="8" s="1"/>
  <c r="B225" i="12"/>
  <c r="A224" i="12"/>
  <c r="E223" i="12"/>
  <c r="D223" i="12"/>
  <c r="F224" i="12" s="1"/>
  <c r="B222" i="8"/>
  <c r="A221" i="8"/>
  <c r="D220" i="9"/>
  <c r="F221" i="9" s="1"/>
  <c r="E220" i="9"/>
  <c r="A221" i="9"/>
  <c r="B222" i="9"/>
  <c r="D221" i="8" l="1"/>
  <c r="F222" i="8" s="1"/>
  <c r="E221" i="8"/>
  <c r="B226" i="12"/>
  <c r="A225" i="12"/>
  <c r="D224" i="12"/>
  <c r="F225" i="12" s="1"/>
  <c r="E224" i="12"/>
  <c r="A222" i="8"/>
  <c r="B223" i="8"/>
  <c r="E221" i="9"/>
  <c r="D221" i="9"/>
  <c r="F222" i="9" s="1"/>
  <c r="B223" i="9"/>
  <c r="A222" i="9"/>
  <c r="D222" i="8" l="1"/>
  <c r="F223" i="8" s="1"/>
  <c r="E222" i="8"/>
  <c r="B227" i="12"/>
  <c r="D225" i="12"/>
  <c r="F226" i="12" s="1"/>
  <c r="A226" i="12"/>
  <c r="E225" i="12"/>
  <c r="D222" i="9"/>
  <c r="F223" i="9" s="1"/>
  <c r="E222" i="9"/>
  <c r="A223" i="8"/>
  <c r="B224" i="8"/>
  <c r="A223" i="9"/>
  <c r="B224" i="9"/>
  <c r="D223" i="8" l="1"/>
  <c r="F224" i="8" s="1"/>
  <c r="E223" i="8"/>
  <c r="B228" i="12"/>
  <c r="D226" i="12"/>
  <c r="F227" i="12" s="1"/>
  <c r="E226" i="12"/>
  <c r="A227" i="12"/>
  <c r="E223" i="9"/>
  <c r="D223" i="9"/>
  <c r="F224" i="9" s="1"/>
  <c r="A224" i="8"/>
  <c r="B225" i="8"/>
  <c r="B225" i="9"/>
  <c r="A224" i="9"/>
  <c r="D224" i="8" l="1"/>
  <c r="F225" i="8" s="1"/>
  <c r="E224" i="8"/>
  <c r="B229" i="12"/>
  <c r="A228" i="12"/>
  <c r="E227" i="12"/>
  <c r="D227" i="12"/>
  <c r="F228" i="12" s="1"/>
  <c r="D224" i="9"/>
  <c r="E224" i="9"/>
  <c r="B226" i="8"/>
  <c r="A225" i="8"/>
  <c r="F225" i="9"/>
  <c r="A225" i="9"/>
  <c r="B226" i="9"/>
  <c r="D225" i="8" l="1"/>
  <c r="F226" i="8" s="1"/>
  <c r="E225" i="8"/>
  <c r="B230" i="12"/>
  <c r="A229" i="12"/>
  <c r="D228" i="12"/>
  <c r="F229" i="12" s="1"/>
  <c r="E228" i="12"/>
  <c r="B227" i="8"/>
  <c r="A226" i="8"/>
  <c r="D225" i="9"/>
  <c r="F226" i="9" s="1"/>
  <c r="E225" i="9"/>
  <c r="B227" i="9"/>
  <c r="A226" i="9"/>
  <c r="D226" i="8" l="1"/>
  <c r="F227" i="8" s="1"/>
  <c r="E226" i="8"/>
  <c r="B231" i="12"/>
  <c r="D229" i="12"/>
  <c r="F230" i="12" s="1"/>
  <c r="A230" i="12"/>
  <c r="E229" i="12"/>
  <c r="E226" i="9"/>
  <c r="D226" i="9"/>
  <c r="F227" i="9" s="1"/>
  <c r="A227" i="8"/>
  <c r="B228" i="8"/>
  <c r="B228" i="9"/>
  <c r="A227" i="9"/>
  <c r="D227" i="8" l="1"/>
  <c r="F228" i="8" s="1"/>
  <c r="E227" i="8"/>
  <c r="B232" i="12"/>
  <c r="E230" i="12"/>
  <c r="D230" i="12"/>
  <c r="F231" i="12" s="1"/>
  <c r="A231" i="12"/>
  <c r="D227" i="9"/>
  <c r="F228" i="9" s="1"/>
  <c r="E227" i="9"/>
  <c r="A228" i="8"/>
  <c r="B229" i="8"/>
  <c r="A228" i="9"/>
  <c r="B229" i="9"/>
  <c r="D228" i="8" l="1"/>
  <c r="F229" i="8" s="1"/>
  <c r="E228" i="8"/>
  <c r="B233" i="12"/>
  <c r="A232" i="12"/>
  <c r="D231" i="12"/>
  <c r="F232" i="12" s="1"/>
  <c r="E231" i="12"/>
  <c r="E228" i="9"/>
  <c r="D228" i="9"/>
  <c r="F229" i="9" s="1"/>
  <c r="B230" i="8"/>
  <c r="A229" i="8"/>
  <c r="B230" i="9"/>
  <c r="A229" i="9"/>
  <c r="D229" i="8" l="1"/>
  <c r="F230" i="8" s="1"/>
  <c r="E229" i="8"/>
  <c r="B234" i="12"/>
  <c r="A233" i="12"/>
  <c r="D232" i="12"/>
  <c r="F233" i="12" s="1"/>
  <c r="E232" i="12"/>
  <c r="E229" i="9"/>
  <c r="D229" i="9"/>
  <c r="F230" i="9" s="1"/>
  <c r="B231" i="8"/>
  <c r="A230" i="8"/>
  <c r="B231" i="9"/>
  <c r="A230" i="9"/>
  <c r="D230" i="8" l="1"/>
  <c r="F231" i="8" s="1"/>
  <c r="E230" i="8"/>
  <c r="B235" i="12"/>
  <c r="A234" i="12"/>
  <c r="D233" i="12"/>
  <c r="F234" i="12" s="1"/>
  <c r="E233" i="12"/>
  <c r="D230" i="9"/>
  <c r="F231" i="9" s="1"/>
  <c r="E230" i="9"/>
  <c r="A231" i="8"/>
  <c r="B232" i="8"/>
  <c r="A231" i="9"/>
  <c r="B232" i="9"/>
  <c r="E231" i="8" l="1"/>
  <c r="D231" i="8"/>
  <c r="F232" i="8" s="1"/>
  <c r="B236" i="12"/>
  <c r="D234" i="12"/>
  <c r="F235" i="12" s="1"/>
  <c r="E234" i="12"/>
  <c r="A235" i="12"/>
  <c r="E231" i="9"/>
  <c r="D231" i="9"/>
  <c r="F232" i="9" s="1"/>
  <c r="A232" i="8"/>
  <c r="B233" i="8"/>
  <c r="B233" i="9"/>
  <c r="A232" i="9"/>
  <c r="D232" i="8" l="1"/>
  <c r="F233" i="8" s="1"/>
  <c r="E232" i="8"/>
  <c r="B237" i="12"/>
  <c r="A236" i="12"/>
  <c r="E235" i="12"/>
  <c r="D235" i="12"/>
  <c r="F236" i="12" s="1"/>
  <c r="E232" i="9"/>
  <c r="D232" i="9"/>
  <c r="F233" i="9" s="1"/>
  <c r="B234" i="8"/>
  <c r="A233" i="8"/>
  <c r="B234" i="9"/>
  <c r="A233" i="9"/>
  <c r="D233" i="8" l="1"/>
  <c r="F234" i="8" s="1"/>
  <c r="E233" i="8"/>
  <c r="B238" i="12"/>
  <c r="A237" i="12"/>
  <c r="E236" i="12"/>
  <c r="D236" i="12"/>
  <c r="F237" i="12" s="1"/>
  <c r="E233" i="9"/>
  <c r="D233" i="9"/>
  <c r="F234" i="9" s="1"/>
  <c r="B235" i="8"/>
  <c r="A234" i="8"/>
  <c r="B235" i="9"/>
  <c r="A234" i="9"/>
  <c r="D234" i="8" l="1"/>
  <c r="F235" i="8" s="1"/>
  <c r="E234" i="8"/>
  <c r="B239" i="12"/>
  <c r="D237" i="12"/>
  <c r="F238" i="12" s="1"/>
  <c r="A238" i="12"/>
  <c r="E237" i="12"/>
  <c r="E234" i="9"/>
  <c r="D234" i="9"/>
  <c r="F235" i="9" s="1"/>
  <c r="A235" i="8"/>
  <c r="B236" i="8"/>
  <c r="A235" i="9"/>
  <c r="B236" i="9"/>
  <c r="D235" i="8" l="1"/>
  <c r="F236" i="8" s="1"/>
  <c r="E235" i="8"/>
  <c r="B240" i="12"/>
  <c r="E238" i="12"/>
  <c r="D238" i="12"/>
  <c r="F239" i="12" s="1"/>
  <c r="A239" i="12"/>
  <c r="D235" i="9"/>
  <c r="F236" i="9" s="1"/>
  <c r="E235" i="9"/>
  <c r="A236" i="8"/>
  <c r="B237" i="8"/>
  <c r="A236" i="9"/>
  <c r="B237" i="9"/>
  <c r="D236" i="8" l="1"/>
  <c r="F237" i="8" s="1"/>
  <c r="E236" i="8"/>
  <c r="B241" i="12"/>
  <c r="A240" i="12"/>
  <c r="E239" i="12"/>
  <c r="D239" i="12"/>
  <c r="F240" i="12" s="1"/>
  <c r="D236" i="9"/>
  <c r="F237" i="9" s="1"/>
  <c r="E236" i="9"/>
  <c r="B238" i="8"/>
  <c r="A237" i="8"/>
  <c r="B238" i="9"/>
  <c r="A237" i="9"/>
  <c r="D237" i="8" l="1"/>
  <c r="F238" i="8" s="1"/>
  <c r="E237" i="8"/>
  <c r="B242" i="12"/>
  <c r="A241" i="12"/>
  <c r="D240" i="12"/>
  <c r="F241" i="12" s="1"/>
  <c r="E240" i="12"/>
  <c r="E237" i="9"/>
  <c r="D237" i="9"/>
  <c r="F238" i="9" s="1"/>
  <c r="B239" i="8"/>
  <c r="A238" i="8"/>
  <c r="B239" i="9"/>
  <c r="A238" i="9"/>
  <c r="D238" i="8" l="1"/>
  <c r="F239" i="8" s="1"/>
  <c r="E238" i="8"/>
  <c r="B243" i="12"/>
  <c r="A242" i="12"/>
  <c r="E241" i="12"/>
  <c r="D241" i="12"/>
  <c r="F242" i="12" s="1"/>
  <c r="E238" i="9"/>
  <c r="D238" i="9"/>
  <c r="F239" i="9" s="1"/>
  <c r="A239" i="8"/>
  <c r="B240" i="8"/>
  <c r="B240" i="9"/>
  <c r="A239" i="9"/>
  <c r="D239" i="8" l="1"/>
  <c r="F240" i="8" s="1"/>
  <c r="E239" i="8"/>
  <c r="B244" i="12"/>
  <c r="D242" i="12"/>
  <c r="F243" i="12" s="1"/>
  <c r="E242" i="12"/>
  <c r="A243" i="12"/>
  <c r="E239" i="9"/>
  <c r="D239" i="9"/>
  <c r="F240" i="9" s="1"/>
  <c r="A240" i="8"/>
  <c r="B241" i="8"/>
  <c r="A240" i="9"/>
  <c r="B241" i="9"/>
  <c r="D240" i="8" l="1"/>
  <c r="F241" i="8" s="1"/>
  <c r="E240" i="8"/>
  <c r="B245" i="12"/>
  <c r="A244" i="12"/>
  <c r="E243" i="12"/>
  <c r="D243" i="12"/>
  <c r="F244" i="12" s="1"/>
  <c r="D240" i="9"/>
  <c r="F241" i="9" s="1"/>
  <c r="E240" i="9"/>
  <c r="B242" i="8"/>
  <c r="A241" i="8"/>
  <c r="A241" i="9"/>
  <c r="B242" i="9"/>
  <c r="D241" i="8" l="1"/>
  <c r="F242" i="8" s="1"/>
  <c r="E241" i="8"/>
  <c r="B246" i="12"/>
  <c r="A245" i="12"/>
  <c r="E244" i="12"/>
  <c r="D244" i="12"/>
  <c r="F245" i="12" s="1"/>
  <c r="B243" i="8"/>
  <c r="A242" i="8"/>
  <c r="D241" i="9"/>
  <c r="F242" i="9" s="1"/>
  <c r="E241" i="9"/>
  <c r="B243" i="9"/>
  <c r="A242" i="9"/>
  <c r="D242" i="8" l="1"/>
  <c r="F243" i="8" s="1"/>
  <c r="E242" i="8"/>
  <c r="B247" i="12"/>
  <c r="A246" i="12"/>
  <c r="D245" i="12"/>
  <c r="F246" i="12" s="1"/>
  <c r="E245" i="12"/>
  <c r="D242" i="9"/>
  <c r="F243" i="9" s="1"/>
  <c r="E242" i="9"/>
  <c r="A243" i="8"/>
  <c r="B244" i="8"/>
  <c r="A243" i="9"/>
  <c r="B244" i="9"/>
  <c r="D243" i="8" l="1"/>
  <c r="F244" i="8" s="1"/>
  <c r="E243" i="8"/>
  <c r="B248" i="12"/>
  <c r="E246" i="12"/>
  <c r="D246" i="12"/>
  <c r="F247" i="12" s="1"/>
  <c r="A247" i="12"/>
  <c r="D243" i="9"/>
  <c r="F244" i="9" s="1"/>
  <c r="E243" i="9"/>
  <c r="A244" i="8"/>
  <c r="B245" i="8"/>
  <c r="A244" i="9"/>
  <c r="B245" i="9"/>
  <c r="D244" i="8" l="1"/>
  <c r="F245" i="8" s="1"/>
  <c r="E244" i="8"/>
  <c r="B249" i="12"/>
  <c r="A248" i="12"/>
  <c r="E247" i="12"/>
  <c r="D247" i="12"/>
  <c r="F248" i="12" s="1"/>
  <c r="E244" i="9"/>
  <c r="D244" i="9"/>
  <c r="F245" i="9" s="1"/>
  <c r="B246" i="8"/>
  <c r="A245" i="8"/>
  <c r="B246" i="9"/>
  <c r="A245" i="9"/>
  <c r="D245" i="8" l="1"/>
  <c r="F246" i="8" s="1"/>
  <c r="E245" i="8"/>
  <c r="B250" i="12"/>
  <c r="A249" i="12"/>
  <c r="D248" i="12"/>
  <c r="F249" i="12" s="1"/>
  <c r="E248" i="12"/>
  <c r="B247" i="8"/>
  <c r="A246" i="8"/>
  <c r="E245" i="9"/>
  <c r="D245" i="9"/>
  <c r="F246" i="9" s="1"/>
  <c r="A246" i="9"/>
  <c r="B247" i="9"/>
  <c r="D246" i="8" l="1"/>
  <c r="F247" i="8" s="1"/>
  <c r="E246" i="8"/>
  <c r="B251" i="12"/>
  <c r="D249" i="12"/>
  <c r="F250" i="12" s="1"/>
  <c r="A250" i="12"/>
  <c r="E249" i="12"/>
  <c r="A247" i="8"/>
  <c r="B248" i="8"/>
  <c r="D246" i="9"/>
  <c r="F247" i="9" s="1"/>
  <c r="E246" i="9"/>
  <c r="B248" i="9"/>
  <c r="A247" i="9"/>
  <c r="E247" i="8" l="1"/>
  <c r="D247" i="8"/>
  <c r="F248" i="8" s="1"/>
  <c r="B252" i="12"/>
  <c r="D250" i="12"/>
  <c r="F251" i="12" s="1"/>
  <c r="E250" i="12"/>
  <c r="A251" i="12"/>
  <c r="D247" i="9"/>
  <c r="F248" i="9" s="1"/>
  <c r="E247" i="9"/>
  <c r="A248" i="8"/>
  <c r="B249" i="8"/>
  <c r="B249" i="9"/>
  <c r="A248" i="9"/>
  <c r="D248" i="8" l="1"/>
  <c r="F249" i="8" s="1"/>
  <c r="E248" i="8"/>
  <c r="B253" i="12"/>
  <c r="A252" i="12"/>
  <c r="E251" i="12"/>
  <c r="D251" i="12"/>
  <c r="F252" i="12" s="1"/>
  <c r="E248" i="9"/>
  <c r="D248" i="9"/>
  <c r="F249" i="9" s="1"/>
  <c r="B250" i="8"/>
  <c r="A249" i="8"/>
  <c r="B250" i="9"/>
  <c r="A249" i="9"/>
  <c r="E249" i="8" l="1"/>
  <c r="D249" i="8"/>
  <c r="F250" i="8" s="1"/>
  <c r="B254" i="12"/>
  <c r="A253" i="12"/>
  <c r="E252" i="12"/>
  <c r="D252" i="12"/>
  <c r="F253" i="12" s="1"/>
  <c r="D249" i="9"/>
  <c r="F250" i="9" s="1"/>
  <c r="E249" i="9"/>
  <c r="B251" i="8"/>
  <c r="A250" i="8"/>
  <c r="B251" i="9"/>
  <c r="A250" i="9"/>
  <c r="D250" i="8" l="1"/>
  <c r="E250" i="8"/>
  <c r="B255" i="12"/>
  <c r="A254" i="12"/>
  <c r="D253" i="12"/>
  <c r="F254" i="12" s="1"/>
  <c r="E253" i="12"/>
  <c r="E250" i="9"/>
  <c r="D250" i="9"/>
  <c r="F251" i="9" s="1"/>
  <c r="A251" i="8"/>
  <c r="B252" i="8"/>
  <c r="F251" i="8"/>
  <c r="B252" i="9"/>
  <c r="A251" i="9"/>
  <c r="D251" i="8" l="1"/>
  <c r="F252" i="8" s="1"/>
  <c r="E251" i="8"/>
  <c r="B256" i="12"/>
  <c r="E254" i="12"/>
  <c r="D254" i="12"/>
  <c r="F255" i="12" s="1"/>
  <c r="A255" i="12"/>
  <c r="E251" i="9"/>
  <c r="D251" i="9"/>
  <c r="F252" i="9" s="1"/>
  <c r="A252" i="8"/>
  <c r="B253" i="8"/>
  <c r="B253" i="9"/>
  <c r="A252" i="9"/>
  <c r="E252" i="8" l="1"/>
  <c r="D252" i="8"/>
  <c r="F253" i="8" s="1"/>
  <c r="B257" i="12"/>
  <c r="A256" i="12"/>
  <c r="E255" i="12"/>
  <c r="D255" i="12"/>
  <c r="F256" i="12" s="1"/>
  <c r="D252" i="9"/>
  <c r="F253" i="9" s="1"/>
  <c r="E252" i="9"/>
  <c r="B254" i="8"/>
  <c r="A253" i="8"/>
  <c r="A253" i="9"/>
  <c r="B254" i="9"/>
  <c r="D253" i="8" l="1"/>
  <c r="F254" i="8" s="1"/>
  <c r="E253" i="8"/>
  <c r="B258" i="12"/>
  <c r="A257" i="12"/>
  <c r="D256" i="12"/>
  <c r="F257" i="12" s="1"/>
  <c r="E256" i="12"/>
  <c r="B255" i="8"/>
  <c r="A254" i="8"/>
  <c r="E253" i="9"/>
  <c r="D253" i="9"/>
  <c r="F254" i="9" s="1"/>
  <c r="B255" i="9"/>
  <c r="A254" i="9"/>
  <c r="D254" i="8" l="1"/>
  <c r="F255" i="8" s="1"/>
  <c r="E254" i="8"/>
  <c r="B259" i="12"/>
  <c r="A258" i="12"/>
  <c r="D257" i="12"/>
  <c r="F258" i="12" s="1"/>
  <c r="E257" i="12"/>
  <c r="E254" i="9"/>
  <c r="D254" i="9"/>
  <c r="F255" i="9" s="1"/>
  <c r="A255" i="8"/>
  <c r="B256" i="8"/>
  <c r="B256" i="9"/>
  <c r="A255" i="9"/>
  <c r="D255" i="8" l="1"/>
  <c r="F256" i="8" s="1"/>
  <c r="E255" i="8"/>
  <c r="B260" i="12"/>
  <c r="D258" i="12"/>
  <c r="F259" i="12" s="1"/>
  <c r="E258" i="12"/>
  <c r="A259" i="12"/>
  <c r="E255" i="9"/>
  <c r="D255" i="9"/>
  <c r="F256" i="9" s="1"/>
  <c r="A256" i="8"/>
  <c r="B257" i="8"/>
  <c r="B257" i="9"/>
  <c r="A256" i="9"/>
  <c r="D256" i="8" l="1"/>
  <c r="F257" i="8" s="1"/>
  <c r="E256" i="8"/>
  <c r="B261" i="12"/>
  <c r="A260" i="12"/>
  <c r="E259" i="12"/>
  <c r="D259" i="12"/>
  <c r="F260" i="12" s="1"/>
  <c r="D256" i="9"/>
  <c r="F257" i="9" s="1"/>
  <c r="E256" i="9"/>
  <c r="B258" i="8"/>
  <c r="A257" i="8"/>
  <c r="B258" i="9"/>
  <c r="A257" i="9"/>
  <c r="D257" i="8" l="1"/>
  <c r="F258" i="8" s="1"/>
  <c r="E257" i="8"/>
  <c r="B262" i="12"/>
  <c r="A261" i="12"/>
  <c r="D260" i="12"/>
  <c r="F261" i="12" s="1"/>
  <c r="E260" i="12"/>
  <c r="D257" i="9"/>
  <c r="F258" i="9" s="1"/>
  <c r="E257" i="9"/>
  <c r="B259" i="8"/>
  <c r="A258" i="8"/>
  <c r="B259" i="9"/>
  <c r="A258" i="9"/>
  <c r="E258" i="8" l="1"/>
  <c r="D258" i="8"/>
  <c r="F259" i="8" s="1"/>
  <c r="B263" i="12"/>
  <c r="D261" i="12"/>
  <c r="F262" i="12" s="1"/>
  <c r="A262" i="12"/>
  <c r="E261" i="12"/>
  <c r="A259" i="8"/>
  <c r="B260" i="8"/>
  <c r="D258" i="9"/>
  <c r="F259" i="9" s="1"/>
  <c r="E258" i="9"/>
  <c r="A259" i="9"/>
  <c r="B260" i="9"/>
  <c r="E259" i="8" l="1"/>
  <c r="D259" i="8"/>
  <c r="B264" i="12"/>
  <c r="E262" i="12"/>
  <c r="D262" i="12"/>
  <c r="F263" i="12" s="1"/>
  <c r="A263" i="12"/>
  <c r="E259" i="9"/>
  <c r="D259" i="9"/>
  <c r="F260" i="9" s="1"/>
  <c r="A260" i="8"/>
  <c r="B261" i="8"/>
  <c r="F260" i="8"/>
  <c r="A260" i="9"/>
  <c r="B261" i="9"/>
  <c r="D260" i="8" l="1"/>
  <c r="F261" i="8" s="1"/>
  <c r="E260" i="8"/>
  <c r="B265" i="12"/>
  <c r="A264" i="12"/>
  <c r="D263" i="12"/>
  <c r="F264" i="12" s="1"/>
  <c r="E263" i="12"/>
  <c r="E260" i="9"/>
  <c r="D260" i="9"/>
  <c r="F261" i="9" s="1"/>
  <c r="B262" i="8"/>
  <c r="A261" i="8"/>
  <c r="B262" i="9"/>
  <c r="A261" i="9"/>
  <c r="D261" i="8" l="1"/>
  <c r="F262" i="8" s="1"/>
  <c r="E261" i="8"/>
  <c r="B266" i="12"/>
  <c r="A265" i="12"/>
  <c r="D264" i="12"/>
  <c r="F265" i="12" s="1"/>
  <c r="E264" i="12"/>
  <c r="E261" i="9"/>
  <c r="D261" i="9"/>
  <c r="F262" i="9" s="1"/>
  <c r="A262" i="8"/>
  <c r="B263" i="8"/>
  <c r="A262" i="9"/>
  <c r="B263" i="9"/>
  <c r="D262" i="8" l="1"/>
  <c r="E262" i="8"/>
  <c r="B267" i="12"/>
  <c r="A266" i="12"/>
  <c r="D265" i="12"/>
  <c r="F266" i="12" s="1"/>
  <c r="E265" i="12"/>
  <c r="D262" i="9"/>
  <c r="F263" i="9" s="1"/>
  <c r="E262" i="9"/>
  <c r="A263" i="8"/>
  <c r="B264" i="8"/>
  <c r="F263" i="8"/>
  <c r="B264" i="9"/>
  <c r="A263" i="9"/>
  <c r="E263" i="8" l="1"/>
  <c r="D263" i="8"/>
  <c r="F264" i="8" s="1"/>
  <c r="B268" i="12"/>
  <c r="D266" i="12"/>
  <c r="F267" i="12" s="1"/>
  <c r="E266" i="12"/>
  <c r="A267" i="12"/>
  <c r="D263" i="9"/>
  <c r="F264" i="9" s="1"/>
  <c r="E263" i="9"/>
  <c r="B265" i="8"/>
  <c r="A264" i="8"/>
  <c r="A264" i="9"/>
  <c r="B265" i="9"/>
  <c r="D264" i="8" l="1"/>
  <c r="E264" i="8"/>
  <c r="B269" i="12"/>
  <c r="A268" i="12"/>
  <c r="D267" i="12"/>
  <c r="F268" i="12" s="1"/>
  <c r="E267" i="12"/>
  <c r="D264" i="9"/>
  <c r="F265" i="9" s="1"/>
  <c r="E264" i="9"/>
  <c r="B266" i="8"/>
  <c r="A265" i="8"/>
  <c r="F265" i="8"/>
  <c r="B266" i="9"/>
  <c r="A265" i="9"/>
  <c r="D265" i="8" l="1"/>
  <c r="F266" i="8" s="1"/>
  <c r="E265" i="8"/>
  <c r="B270" i="12"/>
  <c r="D268" i="12"/>
  <c r="F269" i="12" s="1"/>
  <c r="A269" i="12"/>
  <c r="E268" i="12"/>
  <c r="D265" i="9"/>
  <c r="F266" i="9" s="1"/>
  <c r="E265" i="9"/>
  <c r="A266" i="8"/>
  <c r="B267" i="8"/>
  <c r="A266" i="9"/>
  <c r="B267" i="9"/>
  <c r="D266" i="8" l="1"/>
  <c r="F267" i="8" s="1"/>
  <c r="E266" i="8"/>
  <c r="B271" i="12"/>
  <c r="D269" i="12"/>
  <c r="F270" i="12" s="1"/>
  <c r="A270" i="12"/>
  <c r="E269" i="12"/>
  <c r="E266" i="9"/>
  <c r="D266" i="9"/>
  <c r="F267" i="9" s="1"/>
  <c r="A267" i="8"/>
  <c r="B268" i="8"/>
  <c r="B268" i="9"/>
  <c r="A267" i="9"/>
  <c r="E267" i="8" l="1"/>
  <c r="D267" i="8"/>
  <c r="F268" i="8" s="1"/>
  <c r="B272" i="12"/>
  <c r="A271" i="12"/>
  <c r="D270" i="12"/>
  <c r="F271" i="12" s="1"/>
  <c r="E270" i="12"/>
  <c r="D267" i="9"/>
  <c r="F268" i="9" s="1"/>
  <c r="E267" i="9"/>
  <c r="B269" i="8"/>
  <c r="A268" i="8"/>
  <c r="A268" i="9"/>
  <c r="B269" i="9"/>
  <c r="D268" i="8" l="1"/>
  <c r="F269" i="8" s="1"/>
  <c r="E268" i="8"/>
  <c r="B273" i="12"/>
  <c r="D271" i="12"/>
  <c r="F272" i="12" s="1"/>
  <c r="E271" i="12"/>
  <c r="A272" i="12"/>
  <c r="B270" i="8"/>
  <c r="A269" i="8"/>
  <c r="D268" i="9"/>
  <c r="F269" i="9" s="1"/>
  <c r="E268" i="9"/>
  <c r="B270" i="9"/>
  <c r="A269" i="9"/>
  <c r="D269" i="8" l="1"/>
  <c r="F270" i="8" s="1"/>
  <c r="E269" i="8"/>
  <c r="B274" i="12"/>
  <c r="A273" i="12"/>
  <c r="E272" i="12"/>
  <c r="D272" i="12"/>
  <c r="F273" i="12" s="1"/>
  <c r="D269" i="9"/>
  <c r="F270" i="9" s="1"/>
  <c r="E269" i="9"/>
  <c r="A270" i="8"/>
  <c r="B271" i="8"/>
  <c r="B271" i="9"/>
  <c r="A270" i="9"/>
  <c r="D270" i="8" l="1"/>
  <c r="E270" i="8"/>
  <c r="B275" i="12"/>
  <c r="D273" i="12"/>
  <c r="F274" i="12" s="1"/>
  <c r="A274" i="12"/>
  <c r="E273" i="12"/>
  <c r="D270" i="9"/>
  <c r="F271" i="9" s="1"/>
  <c r="E270" i="9"/>
  <c r="A271" i="8"/>
  <c r="B272" i="8"/>
  <c r="F271" i="8"/>
  <c r="B272" i="9"/>
  <c r="A271" i="9"/>
  <c r="D271" i="8" l="1"/>
  <c r="F272" i="8" s="1"/>
  <c r="E271" i="8"/>
  <c r="B276" i="12"/>
  <c r="D274" i="12"/>
  <c r="F275" i="12" s="1"/>
  <c r="E274" i="12"/>
  <c r="A275" i="12"/>
  <c r="E271" i="9"/>
  <c r="D271" i="9"/>
  <c r="F272" i="9" s="1"/>
  <c r="B273" i="8"/>
  <c r="A272" i="8"/>
  <c r="B273" i="9"/>
  <c r="A272" i="9"/>
  <c r="D272" i="8" l="1"/>
  <c r="F273" i="8" s="1"/>
  <c r="E272" i="8"/>
  <c r="B277" i="12"/>
  <c r="A276" i="12"/>
  <c r="D275" i="12"/>
  <c r="F276" i="12" s="1"/>
  <c r="E275" i="12"/>
  <c r="D272" i="9"/>
  <c r="F273" i="9" s="1"/>
  <c r="E272" i="9"/>
  <c r="A273" i="8"/>
  <c r="B274" i="8"/>
  <c r="B274" i="9"/>
  <c r="A273" i="9"/>
  <c r="D273" i="8" l="1"/>
  <c r="F274" i="8" s="1"/>
  <c r="E273" i="8"/>
  <c r="B278" i="12"/>
  <c r="D276" i="12"/>
  <c r="F277" i="12" s="1"/>
  <c r="A277" i="12"/>
  <c r="E276" i="12"/>
  <c r="D273" i="9"/>
  <c r="F274" i="9" s="1"/>
  <c r="E273" i="9"/>
  <c r="B275" i="8"/>
  <c r="A274" i="8"/>
  <c r="A274" i="9"/>
  <c r="B275" i="9"/>
  <c r="D274" i="8" l="1"/>
  <c r="F275" i="8" s="1"/>
  <c r="E274" i="8"/>
  <c r="B279" i="12"/>
  <c r="E277" i="12"/>
  <c r="D277" i="12"/>
  <c r="F278" i="12" s="1"/>
  <c r="A278" i="12"/>
  <c r="A275" i="8"/>
  <c r="B276" i="8"/>
  <c r="D274" i="9"/>
  <c r="F275" i="9" s="1"/>
  <c r="E274" i="9"/>
  <c r="A275" i="9"/>
  <c r="B276" i="9"/>
  <c r="D275" i="8" l="1"/>
  <c r="E275" i="8"/>
  <c r="B280" i="12"/>
  <c r="A279" i="12"/>
  <c r="D278" i="12"/>
  <c r="F279" i="12" s="1"/>
  <c r="E278" i="12"/>
  <c r="B277" i="8"/>
  <c r="A276" i="8"/>
  <c r="F276" i="8"/>
  <c r="E275" i="9"/>
  <c r="D275" i="9"/>
  <c r="F276" i="9" s="1"/>
  <c r="B277" i="9"/>
  <c r="A276" i="9"/>
  <c r="D276" i="8" l="1"/>
  <c r="F277" i="8" s="1"/>
  <c r="E276" i="8"/>
  <c r="B281" i="12"/>
  <c r="D279" i="12"/>
  <c r="F280" i="12" s="1"/>
  <c r="E279" i="12"/>
  <c r="A280" i="12"/>
  <c r="E276" i="9"/>
  <c r="D276" i="9"/>
  <c r="F277" i="9" s="1"/>
  <c r="A277" i="8"/>
  <c r="B278" i="8"/>
  <c r="A277" i="9"/>
  <c r="B278" i="9"/>
  <c r="D277" i="8" l="1"/>
  <c r="F278" i="8" s="1"/>
  <c r="E277" i="8"/>
  <c r="B282" i="12"/>
  <c r="A281" i="12"/>
  <c r="E280" i="12"/>
  <c r="D280" i="12"/>
  <c r="F281" i="12" s="1"/>
  <c r="E277" i="9"/>
  <c r="D277" i="9"/>
  <c r="F278" i="9" s="1"/>
  <c r="A278" i="8"/>
  <c r="B279" i="8"/>
  <c r="A278" i="9"/>
  <c r="B279" i="9"/>
  <c r="D278" i="8" l="1"/>
  <c r="F279" i="8" s="1"/>
  <c r="E278" i="8"/>
  <c r="B283" i="12"/>
  <c r="D281" i="12"/>
  <c r="F282" i="12" s="1"/>
  <c r="E281" i="12"/>
  <c r="A282" i="12"/>
  <c r="B280" i="8"/>
  <c r="A279" i="8"/>
  <c r="E278" i="9"/>
  <c r="D278" i="9"/>
  <c r="F279" i="9" s="1"/>
  <c r="A279" i="9"/>
  <c r="B280" i="9"/>
  <c r="D279" i="8" l="1"/>
  <c r="E279" i="8"/>
  <c r="B284" i="12"/>
  <c r="D282" i="12"/>
  <c r="F283" i="12" s="1"/>
  <c r="E282" i="12"/>
  <c r="A283" i="12"/>
  <c r="E279" i="9"/>
  <c r="D279" i="9"/>
  <c r="F280" i="9" s="1"/>
  <c r="A280" i="8"/>
  <c r="B281" i="8"/>
  <c r="F280" i="8"/>
  <c r="B281" i="9"/>
  <c r="A280" i="9"/>
  <c r="D280" i="8" l="1"/>
  <c r="F281" i="8" s="1"/>
  <c r="E280" i="8"/>
  <c r="B285" i="12"/>
  <c r="A284" i="12"/>
  <c r="D283" i="12"/>
  <c r="F284" i="12" s="1"/>
  <c r="E283" i="12"/>
  <c r="E280" i="9"/>
  <c r="D280" i="9"/>
  <c r="F281" i="9" s="1"/>
  <c r="B282" i="8"/>
  <c r="A281" i="8"/>
  <c r="A281" i="9"/>
  <c r="B282" i="9"/>
  <c r="D281" i="8" l="1"/>
  <c r="F282" i="8" s="1"/>
  <c r="E281" i="8"/>
  <c r="B286" i="12"/>
  <c r="D284" i="12"/>
  <c r="F285" i="12" s="1"/>
  <c r="A285" i="12"/>
  <c r="E284" i="12"/>
  <c r="B283" i="8"/>
  <c r="A282" i="8"/>
  <c r="E281" i="9"/>
  <c r="D281" i="9"/>
  <c r="F282" i="9" s="1"/>
  <c r="B283" i="9"/>
  <c r="A282" i="9"/>
  <c r="D282" i="8" l="1"/>
  <c r="F283" i="8" s="1"/>
  <c r="E282" i="8"/>
  <c r="B287" i="12"/>
  <c r="D285" i="12"/>
  <c r="F286" i="12" s="1"/>
  <c r="A286" i="12"/>
  <c r="E285" i="12"/>
  <c r="E282" i="9"/>
  <c r="D282" i="9"/>
  <c r="F283" i="9" s="1"/>
  <c r="A283" i="8"/>
  <c r="B284" i="8"/>
  <c r="B284" i="9"/>
  <c r="A283" i="9"/>
  <c r="D283" i="8" l="1"/>
  <c r="F284" i="8" s="1"/>
  <c r="E283" i="8"/>
  <c r="B288" i="12"/>
  <c r="D286" i="12"/>
  <c r="F287" i="12" s="1"/>
  <c r="E286" i="12"/>
  <c r="A287" i="12"/>
  <c r="D283" i="9"/>
  <c r="F284" i="9" s="1"/>
  <c r="E283" i="9"/>
  <c r="B285" i="8"/>
  <c r="A284" i="8"/>
  <c r="B285" i="9"/>
  <c r="A284" i="9"/>
  <c r="D284" i="8" l="1"/>
  <c r="F285" i="8" s="1"/>
  <c r="E284" i="8"/>
  <c r="B289" i="12"/>
  <c r="D287" i="12"/>
  <c r="F288" i="12" s="1"/>
  <c r="E287" i="12"/>
  <c r="A288" i="12"/>
  <c r="D284" i="9"/>
  <c r="F285" i="9" s="1"/>
  <c r="E284" i="9"/>
  <c r="A285" i="8"/>
  <c r="B286" i="8"/>
  <c r="A285" i="9"/>
  <c r="B286" i="9"/>
  <c r="D285" i="8" l="1"/>
  <c r="F286" i="8" s="1"/>
  <c r="E285" i="8"/>
  <c r="B290" i="12"/>
  <c r="A289" i="12"/>
  <c r="E288" i="12"/>
  <c r="D288" i="12"/>
  <c r="F289" i="12" s="1"/>
  <c r="D285" i="9"/>
  <c r="F286" i="9" s="1"/>
  <c r="E285" i="9"/>
  <c r="A286" i="8"/>
  <c r="B287" i="8"/>
  <c r="B287" i="9"/>
  <c r="A286" i="9"/>
  <c r="D286" i="8" l="1"/>
  <c r="F287" i="8" s="1"/>
  <c r="E286" i="8"/>
  <c r="B291" i="12"/>
  <c r="A290" i="12"/>
  <c r="E289" i="12"/>
  <c r="D289" i="12"/>
  <c r="F290" i="12" s="1"/>
  <c r="D286" i="9"/>
  <c r="E286" i="9"/>
  <c r="B288" i="8"/>
  <c r="A287" i="8"/>
  <c r="A287" i="9"/>
  <c r="B288" i="9"/>
  <c r="F287" i="9"/>
  <c r="D287" i="8" l="1"/>
  <c r="F288" i="8" s="1"/>
  <c r="E287" i="8"/>
  <c r="B292" i="12"/>
  <c r="D290" i="12"/>
  <c r="F291" i="12" s="1"/>
  <c r="E290" i="12"/>
  <c r="A291" i="12"/>
  <c r="B289" i="8"/>
  <c r="A288" i="8"/>
  <c r="E287" i="9"/>
  <c r="D287" i="9"/>
  <c r="F288" i="9" s="1"/>
  <c r="B289" i="9"/>
  <c r="A288" i="9"/>
  <c r="D288" i="8" l="1"/>
  <c r="F289" i="8" s="1"/>
  <c r="E288" i="8"/>
  <c r="B293" i="12"/>
  <c r="A292" i="12"/>
  <c r="D291" i="12"/>
  <c r="F292" i="12" s="1"/>
  <c r="E291" i="12"/>
  <c r="D288" i="9"/>
  <c r="F289" i="9" s="1"/>
  <c r="E288" i="9"/>
  <c r="B290" i="8"/>
  <c r="A289" i="8"/>
  <c r="B290" i="9"/>
  <c r="A289" i="9"/>
  <c r="D289" i="8" l="1"/>
  <c r="E289" i="8"/>
  <c r="B294" i="12"/>
  <c r="D292" i="12"/>
  <c r="F293" i="12" s="1"/>
  <c r="A293" i="12"/>
  <c r="E292" i="12"/>
  <c r="B291" i="8"/>
  <c r="A290" i="8"/>
  <c r="F290" i="8"/>
  <c r="E289" i="9"/>
  <c r="D289" i="9"/>
  <c r="F290" i="9" s="1"/>
  <c r="A290" i="9"/>
  <c r="B291" i="9"/>
  <c r="D290" i="8" l="1"/>
  <c r="F291" i="8" s="1"/>
  <c r="E290" i="8"/>
  <c r="B295" i="12"/>
  <c r="E293" i="12"/>
  <c r="D293" i="12"/>
  <c r="F294" i="12" s="1"/>
  <c r="A294" i="12"/>
  <c r="A291" i="8"/>
  <c r="B292" i="8"/>
  <c r="D290" i="9"/>
  <c r="F291" i="9" s="1"/>
  <c r="E290" i="9"/>
  <c r="A291" i="9"/>
  <c r="B292" i="9"/>
  <c r="D291" i="8" l="1"/>
  <c r="F292" i="8" s="1"/>
  <c r="E291" i="8"/>
  <c r="B296" i="12"/>
  <c r="A295" i="12"/>
  <c r="E294" i="12"/>
  <c r="D294" i="12"/>
  <c r="F295" i="12" s="1"/>
  <c r="B293" i="8"/>
  <c r="A292" i="8"/>
  <c r="D291" i="9"/>
  <c r="E291" i="9"/>
  <c r="F292" i="9"/>
  <c r="A292" i="9"/>
  <c r="B293" i="9"/>
  <c r="D292" i="8" l="1"/>
  <c r="F293" i="8" s="1"/>
  <c r="E292" i="8"/>
  <c r="B297" i="12"/>
  <c r="D295" i="12"/>
  <c r="F296" i="12" s="1"/>
  <c r="E295" i="12"/>
  <c r="A296" i="12"/>
  <c r="E292" i="9"/>
  <c r="D292" i="9"/>
  <c r="F293" i="9" s="1"/>
  <c r="A293" i="8"/>
  <c r="B294" i="8"/>
  <c r="B294" i="9"/>
  <c r="A293" i="9"/>
  <c r="D293" i="8" l="1"/>
  <c r="F294" i="8" s="1"/>
  <c r="E293" i="8"/>
  <c r="B298" i="12"/>
  <c r="A297" i="12"/>
  <c r="E296" i="12"/>
  <c r="D296" i="12"/>
  <c r="F297" i="12" s="1"/>
  <c r="E293" i="9"/>
  <c r="D293" i="9"/>
  <c r="F294" i="9" s="1"/>
  <c r="A294" i="8"/>
  <c r="B295" i="8"/>
  <c r="A294" i="9"/>
  <c r="B295" i="9"/>
  <c r="D294" i="8" l="1"/>
  <c r="F295" i="8" s="1"/>
  <c r="E294" i="8"/>
  <c r="B299" i="12"/>
  <c r="A298" i="12"/>
  <c r="E297" i="12"/>
  <c r="D297" i="12"/>
  <c r="F298" i="12" s="1"/>
  <c r="E294" i="9"/>
  <c r="D294" i="9"/>
  <c r="F295" i="9" s="1"/>
  <c r="A295" i="8"/>
  <c r="B296" i="8"/>
  <c r="A295" i="9"/>
  <c r="B296" i="9"/>
  <c r="E295" i="8" l="1"/>
  <c r="D295" i="8"/>
  <c r="F296" i="8" s="1"/>
  <c r="B300" i="12"/>
  <c r="D298" i="12"/>
  <c r="F299" i="12" s="1"/>
  <c r="E298" i="12"/>
  <c r="A299" i="12"/>
  <c r="D295" i="9"/>
  <c r="E295" i="9"/>
  <c r="A296" i="8"/>
  <c r="B297" i="8"/>
  <c r="A296" i="9"/>
  <c r="B297" i="9"/>
  <c r="F296" i="9"/>
  <c r="D296" i="8" l="1"/>
  <c r="F297" i="8" s="1"/>
  <c r="E296" i="8"/>
  <c r="B301" i="12"/>
  <c r="A300" i="12"/>
  <c r="D299" i="12"/>
  <c r="F300" i="12" s="1"/>
  <c r="E299" i="12"/>
  <c r="E296" i="9"/>
  <c r="D296" i="9"/>
  <c r="F297" i="9" s="1"/>
  <c r="A297" i="8"/>
  <c r="B298" i="8"/>
  <c r="A297" i="9"/>
  <c r="B298" i="9"/>
  <c r="D297" i="8" l="1"/>
  <c r="F298" i="8" s="1"/>
  <c r="E297" i="8"/>
  <c r="B302" i="12"/>
  <c r="D300" i="12"/>
  <c r="F301" i="12" s="1"/>
  <c r="A301" i="12"/>
  <c r="E300" i="12"/>
  <c r="E297" i="9"/>
  <c r="D297" i="9"/>
  <c r="F298" i="9" s="1"/>
  <c r="A298" i="8"/>
  <c r="B299" i="8"/>
  <c r="B299" i="9"/>
  <c r="A298" i="9"/>
  <c r="D298" i="8" l="1"/>
  <c r="F299" i="8" s="1"/>
  <c r="E298" i="8"/>
  <c r="B303" i="12"/>
  <c r="D301" i="12"/>
  <c r="F302" i="12" s="1"/>
  <c r="A302" i="12"/>
  <c r="E301" i="12"/>
  <c r="E298" i="9"/>
  <c r="D298" i="9"/>
  <c r="F299" i="9" s="1"/>
  <c r="A299" i="8"/>
  <c r="B300" i="8"/>
  <c r="B300" i="9"/>
  <c r="A299" i="9"/>
  <c r="D299" i="8" l="1"/>
  <c r="F300" i="8" s="1"/>
  <c r="E299" i="8"/>
  <c r="B304" i="12"/>
  <c r="A303" i="12"/>
  <c r="D302" i="12"/>
  <c r="F303" i="12" s="1"/>
  <c r="E302" i="12"/>
  <c r="E299" i="9"/>
  <c r="D299" i="9"/>
  <c r="F300" i="9" s="1"/>
  <c r="A300" i="8"/>
  <c r="B301" i="8"/>
  <c r="A300" i="9"/>
  <c r="B301" i="9"/>
  <c r="E300" i="8" l="1"/>
  <c r="D300" i="8"/>
  <c r="F301" i="8" s="1"/>
  <c r="B305" i="12"/>
  <c r="D303" i="12"/>
  <c r="F304" i="12" s="1"/>
  <c r="E303" i="12"/>
  <c r="A304" i="12"/>
  <c r="D300" i="9"/>
  <c r="F301" i="9" s="1"/>
  <c r="E300" i="9"/>
  <c r="A301" i="8"/>
  <c r="B302" i="8"/>
  <c r="A301" i="9"/>
  <c r="B302" i="9"/>
  <c r="D301" i="8" l="1"/>
  <c r="F302" i="8" s="1"/>
  <c r="E301" i="8"/>
  <c r="B306" i="12"/>
  <c r="A305" i="12"/>
  <c r="E304" i="12"/>
  <c r="D304" i="12"/>
  <c r="F305" i="12" s="1"/>
  <c r="D301" i="9"/>
  <c r="F302" i="9" s="1"/>
  <c r="E301" i="9"/>
  <c r="A302" i="8"/>
  <c r="B303" i="8"/>
  <c r="B303" i="9"/>
  <c r="A302" i="9"/>
  <c r="D302" i="8" l="1"/>
  <c r="F303" i="8" s="1"/>
  <c r="E302" i="8"/>
  <c r="B307" i="12"/>
  <c r="A306" i="12"/>
  <c r="E305" i="12"/>
  <c r="D305" i="12"/>
  <c r="F306" i="12" s="1"/>
  <c r="A303" i="8"/>
  <c r="B304" i="8"/>
  <c r="E302" i="9"/>
  <c r="D302" i="9"/>
  <c r="F303" i="9" s="1"/>
  <c r="A303" i="9"/>
  <c r="B304" i="9"/>
  <c r="D303" i="8" l="1"/>
  <c r="F304" i="8" s="1"/>
  <c r="E303" i="8"/>
  <c r="B308" i="12"/>
  <c r="D306" i="12"/>
  <c r="F307" i="12" s="1"/>
  <c r="E306" i="12"/>
  <c r="A307" i="12"/>
  <c r="A304" i="8"/>
  <c r="B305" i="8"/>
  <c r="E303" i="9"/>
  <c r="D303" i="9"/>
  <c r="F304" i="9" s="1"/>
  <c r="B305" i="9"/>
  <c r="A304" i="9"/>
  <c r="D304" i="8" l="1"/>
  <c r="F305" i="8" s="1"/>
  <c r="E304" i="8"/>
  <c r="B309" i="12"/>
  <c r="A308" i="12"/>
  <c r="D307" i="12"/>
  <c r="F308" i="12" s="1"/>
  <c r="E307" i="12"/>
  <c r="D304" i="9"/>
  <c r="F305" i="9" s="1"/>
  <c r="E304" i="9"/>
  <c r="A305" i="8"/>
  <c r="B306" i="8"/>
  <c r="B306" i="9"/>
  <c r="A305" i="9"/>
  <c r="D305" i="8" l="1"/>
  <c r="F306" i="8" s="1"/>
  <c r="E305" i="8"/>
  <c r="B310" i="12"/>
  <c r="E308" i="12"/>
  <c r="A309" i="12"/>
  <c r="D308" i="12"/>
  <c r="F309" i="12" s="1"/>
  <c r="B307" i="8"/>
  <c r="A306" i="8"/>
  <c r="D305" i="9"/>
  <c r="F306" i="9" s="1"/>
  <c r="E305" i="9"/>
  <c r="A306" i="9"/>
  <c r="B307" i="9"/>
  <c r="E306" i="8" l="1"/>
  <c r="D306" i="8"/>
  <c r="F307" i="8" s="1"/>
  <c r="B311" i="12"/>
  <c r="A310" i="12"/>
  <c r="D309" i="12"/>
  <c r="F310" i="12" s="1"/>
  <c r="E309" i="12"/>
  <c r="E306" i="9"/>
  <c r="D306" i="9"/>
  <c r="F307" i="9" s="1"/>
  <c r="A307" i="8"/>
  <c r="B308" i="8"/>
  <c r="B308" i="9"/>
  <c r="A307" i="9"/>
  <c r="D307" i="8" l="1"/>
  <c r="F308" i="8" s="1"/>
  <c r="E307" i="8"/>
  <c r="B312" i="12"/>
  <c r="E310" i="12"/>
  <c r="A311" i="12"/>
  <c r="D310" i="12"/>
  <c r="F311" i="12" s="1"/>
  <c r="B309" i="8"/>
  <c r="A308" i="8"/>
  <c r="D307" i="9"/>
  <c r="F308" i="9" s="1"/>
  <c r="E307" i="9"/>
  <c r="B309" i="9"/>
  <c r="A308" i="9"/>
  <c r="E308" i="8" l="1"/>
  <c r="D308" i="8"/>
  <c r="F309" i="8" s="1"/>
  <c r="B313" i="12"/>
  <c r="A312" i="12"/>
  <c r="E311" i="12"/>
  <c r="D311" i="12"/>
  <c r="F312" i="12" s="1"/>
  <c r="E308" i="9"/>
  <c r="D308" i="9"/>
  <c r="F309" i="9" s="1"/>
  <c r="A309" i="8"/>
  <c r="B310" i="8"/>
  <c r="A309" i="9"/>
  <c r="B310" i="9"/>
  <c r="D309" i="8" l="1"/>
  <c r="F310" i="8" s="1"/>
  <c r="E309" i="8"/>
  <c r="B314" i="12"/>
  <c r="D312" i="12"/>
  <c r="F313" i="12" s="1"/>
  <c r="E312" i="12"/>
  <c r="A313" i="12"/>
  <c r="A310" i="8"/>
  <c r="B311" i="8"/>
  <c r="E309" i="9"/>
  <c r="D309" i="9"/>
  <c r="F310" i="9" s="1"/>
  <c r="B311" i="9"/>
  <c r="A310" i="9"/>
  <c r="D310" i="8" l="1"/>
  <c r="F311" i="8" s="1"/>
  <c r="E310" i="8"/>
  <c r="B315" i="12"/>
  <c r="A314" i="12"/>
  <c r="E313" i="12"/>
  <c r="D313" i="12"/>
  <c r="F314" i="12" s="1"/>
  <c r="D310" i="9"/>
  <c r="F311" i="9" s="1"/>
  <c r="E310" i="9"/>
  <c r="B312" i="8"/>
  <c r="A311" i="8"/>
  <c r="A311" i="9"/>
  <c r="B312" i="9"/>
  <c r="D311" i="8" l="1"/>
  <c r="F312" i="8" s="1"/>
  <c r="E311" i="8"/>
  <c r="B316" i="12"/>
  <c r="D314" i="12"/>
  <c r="F315" i="12" s="1"/>
  <c r="E314" i="12"/>
  <c r="A315" i="12"/>
  <c r="B313" i="8"/>
  <c r="A312" i="8"/>
  <c r="E311" i="9"/>
  <c r="D311" i="9"/>
  <c r="F312" i="9" s="1"/>
  <c r="B313" i="9"/>
  <c r="A312" i="9"/>
  <c r="D312" i="8" l="1"/>
  <c r="F313" i="8" s="1"/>
  <c r="E312" i="8"/>
  <c r="B317" i="12"/>
  <c r="A316" i="12"/>
  <c r="E315" i="12"/>
  <c r="D315" i="12"/>
  <c r="F316" i="12" s="1"/>
  <c r="E312" i="9"/>
  <c r="D312" i="9"/>
  <c r="F313" i="9" s="1"/>
  <c r="B314" i="8"/>
  <c r="A313" i="8"/>
  <c r="A313" i="9"/>
  <c r="B314" i="9"/>
  <c r="D313" i="8" l="1"/>
  <c r="F314" i="8" s="1"/>
  <c r="E313" i="8"/>
  <c r="B318" i="12"/>
  <c r="E316" i="12"/>
  <c r="D316" i="12"/>
  <c r="F317" i="12" s="1"/>
  <c r="A317" i="12"/>
  <c r="A314" i="8"/>
  <c r="B315" i="8"/>
  <c r="D313" i="9"/>
  <c r="F314" i="9" s="1"/>
  <c r="E313" i="9"/>
  <c r="B315" i="9"/>
  <c r="A314" i="9"/>
  <c r="D314" i="8" l="1"/>
  <c r="F315" i="8" s="1"/>
  <c r="E314" i="8"/>
  <c r="B319" i="12"/>
  <c r="A318" i="12"/>
  <c r="E317" i="12"/>
  <c r="D317" i="12"/>
  <c r="F318" i="12" s="1"/>
  <c r="E314" i="9"/>
  <c r="D314" i="9"/>
  <c r="F315" i="9" s="1"/>
  <c r="A315" i="8"/>
  <c r="B316" i="8"/>
  <c r="B316" i="9"/>
  <c r="A315" i="9"/>
  <c r="D315" i="8" l="1"/>
  <c r="F316" i="8" s="1"/>
  <c r="E315" i="8"/>
  <c r="B320" i="12"/>
  <c r="E318" i="12"/>
  <c r="A319" i="12"/>
  <c r="D318" i="12"/>
  <c r="F319" i="12" s="1"/>
  <c r="A316" i="8"/>
  <c r="B317" i="8"/>
  <c r="D315" i="9"/>
  <c r="F316" i="9" s="1"/>
  <c r="E315" i="9"/>
  <c r="A316" i="9"/>
  <c r="B317" i="9"/>
  <c r="E316" i="8" l="1"/>
  <c r="D316" i="8"/>
  <c r="F317" i="8" s="1"/>
  <c r="B321" i="12"/>
  <c r="A320" i="12"/>
  <c r="E319" i="12"/>
  <c r="D319" i="12"/>
  <c r="F320" i="12" s="1"/>
  <c r="A317" i="8"/>
  <c r="B318" i="8"/>
  <c r="D316" i="9"/>
  <c r="F317" i="9" s="1"/>
  <c r="E316" i="9"/>
  <c r="B318" i="9"/>
  <c r="A317" i="9"/>
  <c r="D317" i="8" l="1"/>
  <c r="F318" i="8" s="1"/>
  <c r="E317" i="8"/>
  <c r="B322" i="12"/>
  <c r="D320" i="12"/>
  <c r="F321" i="12" s="1"/>
  <c r="A321" i="12"/>
  <c r="E320" i="12"/>
  <c r="E317" i="9"/>
  <c r="D317" i="9"/>
  <c r="F318" i="9" s="1"/>
  <c r="B319" i="8"/>
  <c r="A318" i="8"/>
  <c r="B319" i="9"/>
  <c r="A318" i="9"/>
  <c r="D318" i="8" l="1"/>
  <c r="F319" i="8" s="1"/>
  <c r="E318" i="8"/>
  <c r="B323" i="12"/>
  <c r="A322" i="12"/>
  <c r="E321" i="12"/>
  <c r="D321" i="12"/>
  <c r="F322" i="12" s="1"/>
  <c r="E318" i="9"/>
  <c r="D318" i="9"/>
  <c r="F319" i="9" s="1"/>
  <c r="B320" i="8"/>
  <c r="A319" i="8"/>
  <c r="A319" i="9"/>
  <c r="B320" i="9"/>
  <c r="D319" i="8" l="1"/>
  <c r="F320" i="8" s="1"/>
  <c r="E319" i="8"/>
  <c r="B324" i="12"/>
  <c r="D322" i="12"/>
  <c r="F323" i="12" s="1"/>
  <c r="E322" i="12"/>
  <c r="A323" i="12"/>
  <c r="A320" i="8"/>
  <c r="B321" i="8"/>
  <c r="E319" i="9"/>
  <c r="D319" i="9"/>
  <c r="F320" i="9" s="1"/>
  <c r="B321" i="9"/>
  <c r="A320" i="9"/>
  <c r="D320" i="8" l="1"/>
  <c r="F321" i="8" s="1"/>
  <c r="E320" i="8"/>
  <c r="B325" i="12"/>
  <c r="A324" i="12"/>
  <c r="E323" i="12"/>
  <c r="D323" i="12"/>
  <c r="F324" i="12" s="1"/>
  <c r="D320" i="9"/>
  <c r="F321" i="9" s="1"/>
  <c r="E320" i="9"/>
  <c r="B322" i="8"/>
  <c r="A321" i="8"/>
  <c r="B322" i="9"/>
  <c r="A321" i="9"/>
  <c r="D321" i="8" l="1"/>
  <c r="F322" i="8" s="1"/>
  <c r="E321" i="8"/>
  <c r="B326" i="12"/>
  <c r="D324" i="12"/>
  <c r="F325" i="12" s="1"/>
  <c r="E324" i="12"/>
  <c r="A325" i="12"/>
  <c r="D321" i="9"/>
  <c r="E321" i="9"/>
  <c r="B323" i="8"/>
  <c r="A322" i="8"/>
  <c r="B323" i="9"/>
  <c r="A322" i="9"/>
  <c r="F322" i="9"/>
  <c r="D322" i="8" l="1"/>
  <c r="F323" i="8" s="1"/>
  <c r="E322" i="8"/>
  <c r="B327" i="12"/>
  <c r="A326" i="12"/>
  <c r="E325" i="12"/>
  <c r="D325" i="12"/>
  <c r="F326" i="12" s="1"/>
  <c r="E322" i="9"/>
  <c r="D322" i="9"/>
  <c r="F323" i="9" s="1"/>
  <c r="A323" i="8"/>
  <c r="B324" i="8"/>
  <c r="B324" i="9"/>
  <c r="A323" i="9"/>
  <c r="D323" i="8" l="1"/>
  <c r="F324" i="8" s="1"/>
  <c r="E323" i="8"/>
  <c r="B328" i="12"/>
  <c r="E326" i="12"/>
  <c r="A327" i="12"/>
  <c r="D326" i="12"/>
  <c r="F327" i="12" s="1"/>
  <c r="E323" i="9"/>
  <c r="D323" i="9"/>
  <c r="F324" i="9" s="1"/>
  <c r="B325" i="8"/>
  <c r="A324" i="8"/>
  <c r="A324" i="9"/>
  <c r="B325" i="9"/>
  <c r="D324" i="8" l="1"/>
  <c r="F325" i="8" s="1"/>
  <c r="E324" i="8"/>
  <c r="B329" i="12"/>
  <c r="A328" i="12"/>
  <c r="E327" i="12"/>
  <c r="D327" i="12"/>
  <c r="F328" i="12" s="1"/>
  <c r="A325" i="8"/>
  <c r="B326" i="8"/>
  <c r="E324" i="9"/>
  <c r="D324" i="9"/>
  <c r="F325" i="9" s="1"/>
  <c r="A325" i="9"/>
  <c r="B326" i="9"/>
  <c r="D325" i="8" l="1"/>
  <c r="F326" i="8" s="1"/>
  <c r="E325" i="8"/>
  <c r="B330" i="12"/>
  <c r="D328" i="12"/>
  <c r="F329" i="12" s="1"/>
  <c r="E328" i="12"/>
  <c r="A329" i="12"/>
  <c r="E325" i="9"/>
  <c r="D325" i="9"/>
  <c r="F326" i="9" s="1"/>
  <c r="B327" i="8"/>
  <c r="A326" i="8"/>
  <c r="A326" i="9"/>
  <c r="B327" i="9"/>
  <c r="D326" i="8" l="1"/>
  <c r="E326" i="8"/>
  <c r="B331" i="12"/>
  <c r="D329" i="12"/>
  <c r="F330" i="12" s="1"/>
  <c r="A330" i="12"/>
  <c r="E329" i="12"/>
  <c r="D326" i="9"/>
  <c r="F327" i="9" s="1"/>
  <c r="E326" i="9"/>
  <c r="B328" i="8"/>
  <c r="A327" i="8"/>
  <c r="F327" i="8"/>
  <c r="A327" i="9"/>
  <c r="B328" i="9"/>
  <c r="D327" i="8" l="1"/>
  <c r="F328" i="8" s="1"/>
  <c r="E327" i="8"/>
  <c r="B332" i="12"/>
  <c r="D330" i="12"/>
  <c r="F331" i="12" s="1"/>
  <c r="E330" i="12"/>
  <c r="A331" i="12"/>
  <c r="A328" i="8"/>
  <c r="B329" i="8"/>
  <c r="D327" i="9"/>
  <c r="F328" i="9" s="1"/>
  <c r="E327" i="9"/>
  <c r="B329" i="9"/>
  <c r="A328" i="9"/>
  <c r="D328" i="8" l="1"/>
  <c r="F329" i="8" s="1"/>
  <c r="E328" i="8"/>
  <c r="B333" i="12"/>
  <c r="A332" i="12"/>
  <c r="E331" i="12"/>
  <c r="D331" i="12"/>
  <c r="F332" i="12" s="1"/>
  <c r="D328" i="9"/>
  <c r="F329" i="9" s="1"/>
  <c r="E328" i="9"/>
  <c r="A329" i="8"/>
  <c r="B330" i="8"/>
  <c r="B330" i="9"/>
  <c r="A329" i="9"/>
  <c r="D329" i="8" l="1"/>
  <c r="F330" i="8" s="1"/>
  <c r="E329" i="8"/>
  <c r="B334" i="12"/>
  <c r="E332" i="12"/>
  <c r="A333" i="12"/>
  <c r="D332" i="12"/>
  <c r="F333" i="12" s="1"/>
  <c r="D329" i="9"/>
  <c r="F330" i="9" s="1"/>
  <c r="E329" i="9"/>
  <c r="A330" i="8"/>
  <c r="B331" i="8"/>
  <c r="A330" i="9"/>
  <c r="B331" i="9"/>
  <c r="D330" i="8" l="1"/>
  <c r="F331" i="8" s="1"/>
  <c r="E330" i="8"/>
  <c r="B335" i="12"/>
  <c r="D333" i="12"/>
  <c r="F334" i="12" s="1"/>
  <c r="A334" i="12"/>
  <c r="E333" i="12"/>
  <c r="E330" i="9"/>
  <c r="D330" i="9"/>
  <c r="A331" i="8"/>
  <c r="B332" i="8"/>
  <c r="F331" i="9"/>
  <c r="B332" i="9"/>
  <c r="A331" i="9"/>
  <c r="D331" i="8" l="1"/>
  <c r="F332" i="8" s="1"/>
  <c r="E331" i="8"/>
  <c r="B336" i="12"/>
  <c r="E334" i="12"/>
  <c r="A335" i="12"/>
  <c r="D334" i="12"/>
  <c r="F335" i="12" s="1"/>
  <c r="D331" i="9"/>
  <c r="F332" i="9" s="1"/>
  <c r="E331" i="9"/>
  <c r="B333" i="8"/>
  <c r="A332" i="8"/>
  <c r="B333" i="9"/>
  <c r="A332" i="9"/>
  <c r="D332" i="8" l="1"/>
  <c r="F333" i="8" s="1"/>
  <c r="E332" i="8"/>
  <c r="B337" i="12"/>
  <c r="A336" i="12"/>
  <c r="E335" i="12"/>
  <c r="D335" i="12"/>
  <c r="F336" i="12" s="1"/>
  <c r="B334" i="8"/>
  <c r="A333" i="8"/>
  <c r="D332" i="9"/>
  <c r="F333" i="9" s="1"/>
  <c r="E332" i="9"/>
  <c r="A333" i="9"/>
  <c r="B334" i="9"/>
  <c r="D333" i="8" l="1"/>
  <c r="F334" i="8" s="1"/>
  <c r="E333" i="8"/>
  <c r="B338" i="12"/>
  <c r="D336" i="12"/>
  <c r="F337" i="12" s="1"/>
  <c r="A337" i="12"/>
  <c r="E336" i="12"/>
  <c r="E333" i="9"/>
  <c r="D333" i="9"/>
  <c r="F334" i="9" s="1"/>
  <c r="A334" i="8"/>
  <c r="B335" i="8"/>
  <c r="A334" i="9"/>
  <c r="B335" i="9"/>
  <c r="D334" i="8" l="1"/>
  <c r="F335" i="8" s="1"/>
  <c r="E334" i="8"/>
  <c r="B339" i="12"/>
  <c r="A338" i="12"/>
  <c r="E337" i="12"/>
  <c r="D337" i="12"/>
  <c r="F338" i="12" s="1"/>
  <c r="D334" i="9"/>
  <c r="F335" i="9" s="1"/>
  <c r="E334" i="9"/>
  <c r="A335" i="8"/>
  <c r="B336" i="8"/>
  <c r="B336" i="9"/>
  <c r="A335" i="9"/>
  <c r="D335" i="8" l="1"/>
  <c r="F336" i="8" s="1"/>
  <c r="E335" i="8"/>
  <c r="B340" i="12"/>
  <c r="D338" i="12"/>
  <c r="F339" i="12" s="1"/>
  <c r="E338" i="12"/>
  <c r="A339" i="12"/>
  <c r="E335" i="9"/>
  <c r="D335" i="9"/>
  <c r="F336" i="9" s="1"/>
  <c r="A336" i="8"/>
  <c r="B337" i="8"/>
  <c r="B337" i="9"/>
  <c r="A336" i="9"/>
  <c r="D336" i="8" l="1"/>
  <c r="E336" i="8"/>
  <c r="B341" i="12"/>
  <c r="A340" i="12"/>
  <c r="E339" i="12"/>
  <c r="D339" i="12"/>
  <c r="F340" i="12" s="1"/>
  <c r="D336" i="9"/>
  <c r="F337" i="9" s="1"/>
  <c r="E336" i="9"/>
  <c r="B338" i="8"/>
  <c r="A337" i="8"/>
  <c r="F337" i="8"/>
  <c r="B338" i="9"/>
  <c r="A337" i="9"/>
  <c r="D337" i="8" l="1"/>
  <c r="F338" i="8" s="1"/>
  <c r="E337" i="8"/>
  <c r="B342" i="12"/>
  <c r="A341" i="12"/>
  <c r="D340" i="12"/>
  <c r="F341" i="12" s="1"/>
  <c r="E340" i="12"/>
  <c r="D337" i="9"/>
  <c r="F338" i="9" s="1"/>
  <c r="E337" i="9"/>
  <c r="A338" i="8"/>
  <c r="B339" i="8"/>
  <c r="A338" i="9"/>
  <c r="B339" i="9"/>
  <c r="E338" i="8" l="1"/>
  <c r="D338" i="8"/>
  <c r="F339" i="8" s="1"/>
  <c r="B343" i="12"/>
  <c r="D341" i="12"/>
  <c r="F342" i="12" s="1"/>
  <c r="A342" i="12"/>
  <c r="E341" i="12"/>
  <c r="E338" i="9"/>
  <c r="D338" i="9"/>
  <c r="F339" i="9" s="1"/>
  <c r="A339" i="8"/>
  <c r="B340" i="8"/>
  <c r="A339" i="9"/>
  <c r="B340" i="9"/>
  <c r="D339" i="8" l="1"/>
  <c r="F340" i="8" s="1"/>
  <c r="E339" i="8"/>
  <c r="B344" i="12"/>
  <c r="E342" i="12"/>
  <c r="A343" i="12"/>
  <c r="D342" i="12"/>
  <c r="F343" i="12" s="1"/>
  <c r="E339" i="9"/>
  <c r="D339" i="9"/>
  <c r="F340" i="9" s="1"/>
  <c r="B341" i="8"/>
  <c r="A340" i="8"/>
  <c r="A340" i="9"/>
  <c r="B341" i="9"/>
  <c r="D340" i="8" l="1"/>
  <c r="F341" i="8" s="1"/>
  <c r="E340" i="8"/>
  <c r="B345" i="12"/>
  <c r="A344" i="12"/>
  <c r="E343" i="12"/>
  <c r="D343" i="12"/>
  <c r="F344" i="12" s="1"/>
  <c r="A341" i="8"/>
  <c r="B342" i="8"/>
  <c r="E340" i="9"/>
  <c r="D340" i="9"/>
  <c r="F341" i="9" s="1"/>
  <c r="A341" i="9"/>
  <c r="B342" i="9"/>
  <c r="D341" i="8" l="1"/>
  <c r="F342" i="8" s="1"/>
  <c r="E341" i="8"/>
  <c r="B346" i="12"/>
  <c r="D344" i="12"/>
  <c r="F345" i="12" s="1"/>
  <c r="E344" i="12"/>
  <c r="A345" i="12"/>
  <c r="A342" i="8"/>
  <c r="B343" i="8"/>
  <c r="E341" i="9"/>
  <c r="D341" i="9"/>
  <c r="F342" i="9" s="1"/>
  <c r="A342" i="9"/>
  <c r="B343" i="9"/>
  <c r="D342" i="8" l="1"/>
  <c r="F343" i="8" s="1"/>
  <c r="E342" i="8"/>
  <c r="B347" i="12"/>
  <c r="D345" i="12"/>
  <c r="F346" i="12" s="1"/>
  <c r="A346" i="12"/>
  <c r="E345" i="12"/>
  <c r="A343" i="8"/>
  <c r="B344" i="8"/>
  <c r="D342" i="9"/>
  <c r="F343" i="9" s="1"/>
  <c r="E342" i="9"/>
  <c r="B344" i="9"/>
  <c r="A343" i="9"/>
  <c r="D343" i="8" l="1"/>
  <c r="F344" i="8" s="1"/>
  <c r="E343" i="8"/>
  <c r="B348" i="12"/>
  <c r="D346" i="12"/>
  <c r="F347" i="12" s="1"/>
  <c r="E346" i="12"/>
  <c r="A347" i="12"/>
  <c r="D343" i="9"/>
  <c r="F344" i="9" s="1"/>
  <c r="E343" i="9"/>
  <c r="B345" i="8"/>
  <c r="A344" i="8"/>
  <c r="B345" i="9"/>
  <c r="A344" i="9"/>
  <c r="D344" i="8" l="1"/>
  <c r="F345" i="8" s="1"/>
  <c r="E344" i="8"/>
  <c r="B349" i="12"/>
  <c r="A348" i="12"/>
  <c r="E347" i="12"/>
  <c r="D347" i="12"/>
  <c r="F348" i="12" s="1"/>
  <c r="A345" i="8"/>
  <c r="B346" i="8"/>
  <c r="E344" i="9"/>
  <c r="D344" i="9"/>
  <c r="F345" i="9" s="1"/>
  <c r="B346" i="9"/>
  <c r="A345" i="9"/>
  <c r="D345" i="8" l="1"/>
  <c r="F346" i="8" s="1"/>
  <c r="E345" i="8"/>
  <c r="B350" i="12"/>
  <c r="E348" i="12"/>
  <c r="D348" i="12"/>
  <c r="F349" i="12" s="1"/>
  <c r="A349" i="12"/>
  <c r="E345" i="9"/>
  <c r="D345" i="9"/>
  <c r="F346" i="9" s="1"/>
  <c r="A346" i="8"/>
  <c r="B347" i="8"/>
  <c r="A346" i="9"/>
  <c r="B347" i="9"/>
  <c r="D346" i="8" l="1"/>
  <c r="F347" i="8" s="1"/>
  <c r="E346" i="8"/>
  <c r="B351" i="12"/>
  <c r="D349" i="12"/>
  <c r="F350" i="12" s="1"/>
  <c r="A350" i="12"/>
  <c r="E349" i="12"/>
  <c r="E346" i="9"/>
  <c r="D346" i="9"/>
  <c r="F347" i="9" s="1"/>
  <c r="A347" i="8"/>
  <c r="B348" i="8"/>
  <c r="B348" i="9"/>
  <c r="A347" i="9"/>
  <c r="D347" i="8" l="1"/>
  <c r="F348" i="8" s="1"/>
  <c r="E347" i="8"/>
  <c r="B352" i="12"/>
  <c r="E350" i="12"/>
  <c r="A351" i="12"/>
  <c r="D350" i="12"/>
  <c r="F351" i="12" s="1"/>
  <c r="D347" i="9"/>
  <c r="F348" i="9" s="1"/>
  <c r="E347" i="9"/>
  <c r="B349" i="8"/>
  <c r="A348" i="8"/>
  <c r="B349" i="9"/>
  <c r="A348" i="9"/>
  <c r="D348" i="8" l="1"/>
  <c r="F349" i="8" s="1"/>
  <c r="E348" i="8"/>
  <c r="B353" i="12"/>
  <c r="A352" i="12"/>
  <c r="E351" i="12"/>
  <c r="D351" i="12"/>
  <c r="F352" i="12" s="1"/>
  <c r="A349" i="8"/>
  <c r="B350" i="8"/>
  <c r="D348" i="9"/>
  <c r="F349" i="9" s="1"/>
  <c r="E348" i="9"/>
  <c r="A349" i="9"/>
  <c r="B350" i="9"/>
  <c r="E349" i="8" l="1"/>
  <c r="D349" i="8"/>
  <c r="F350" i="8" s="1"/>
  <c r="B354" i="12"/>
  <c r="D352" i="12"/>
  <c r="F353" i="12" s="1"/>
  <c r="A353" i="12"/>
  <c r="E352" i="12"/>
  <c r="A350" i="8"/>
  <c r="B351" i="8"/>
  <c r="D349" i="9"/>
  <c r="E349" i="9"/>
  <c r="B351" i="9"/>
  <c r="A350" i="9"/>
  <c r="F350" i="9"/>
  <c r="D350" i="8" l="1"/>
  <c r="F351" i="8" s="1"/>
  <c r="E350" i="8"/>
  <c r="B355" i="12"/>
  <c r="D353" i="12"/>
  <c r="F354" i="12" s="1"/>
  <c r="A354" i="12"/>
  <c r="E353" i="12"/>
  <c r="E350" i="9"/>
  <c r="D350" i="9"/>
  <c r="F351" i="9" s="1"/>
  <c r="A351" i="8"/>
  <c r="B352" i="8"/>
  <c r="B352" i="9"/>
  <c r="A351" i="9"/>
  <c r="D351" i="8" l="1"/>
  <c r="F352" i="8" s="1"/>
  <c r="E351" i="8"/>
  <c r="B356" i="12"/>
  <c r="D354" i="12"/>
  <c r="F355" i="12" s="1"/>
  <c r="E354" i="12"/>
  <c r="A355" i="12"/>
  <c r="E351" i="9"/>
  <c r="D351" i="9"/>
  <c r="F352" i="9" s="1"/>
  <c r="B353" i="8"/>
  <c r="A352" i="8"/>
  <c r="B353" i="9"/>
  <c r="A352" i="9"/>
  <c r="D352" i="8" l="1"/>
  <c r="F353" i="8" s="1"/>
  <c r="E352" i="8"/>
  <c r="B357" i="12"/>
  <c r="A356" i="12"/>
  <c r="E355" i="12"/>
  <c r="D355" i="12"/>
  <c r="F356" i="12" s="1"/>
  <c r="A353" i="8"/>
  <c r="B354" i="8"/>
  <c r="D352" i="9"/>
  <c r="F353" i="9" s="1"/>
  <c r="E352" i="9"/>
  <c r="A353" i="9"/>
  <c r="B354" i="9"/>
  <c r="D353" i="8" l="1"/>
  <c r="F354" i="8" s="1"/>
  <c r="E353" i="8"/>
  <c r="B358" i="12"/>
  <c r="D356" i="12"/>
  <c r="F357" i="12" s="1"/>
  <c r="E356" i="12"/>
  <c r="A357" i="12"/>
  <c r="A354" i="8"/>
  <c r="B355" i="8"/>
  <c r="D353" i="9"/>
  <c r="F354" i="9" s="1"/>
  <c r="E353" i="9"/>
  <c r="B355" i="9"/>
  <c r="A354" i="9"/>
  <c r="D354" i="8" l="1"/>
  <c r="F355" i="8" s="1"/>
  <c r="E354" i="8"/>
  <c r="B359" i="12"/>
  <c r="A358" i="12"/>
  <c r="E357" i="12"/>
  <c r="D357" i="12"/>
  <c r="F358" i="12" s="1"/>
  <c r="A355" i="8"/>
  <c r="B356" i="8"/>
  <c r="D354" i="9"/>
  <c r="E354" i="9"/>
  <c r="B356" i="9"/>
  <c r="A355" i="9"/>
  <c r="F355" i="9"/>
  <c r="E355" i="8" l="1"/>
  <c r="D355" i="8"/>
  <c r="F356" i="8" s="1"/>
  <c r="B360" i="12"/>
  <c r="E358" i="12"/>
  <c r="A359" i="12"/>
  <c r="D358" i="12"/>
  <c r="F359" i="12" s="1"/>
  <c r="E355" i="9"/>
  <c r="D355" i="9"/>
  <c r="F356" i="9" s="1"/>
  <c r="B357" i="8"/>
  <c r="A356" i="8"/>
  <c r="B357" i="9"/>
  <c r="A356" i="9"/>
  <c r="D356" i="8" l="1"/>
  <c r="F357" i="8" s="1"/>
  <c r="E356" i="8"/>
  <c r="B361" i="12"/>
  <c r="A360" i="12"/>
  <c r="E359" i="12"/>
  <c r="D359" i="12"/>
  <c r="F360" i="12" s="1"/>
  <c r="A357" i="8"/>
  <c r="B358" i="8"/>
  <c r="E356" i="9"/>
  <c r="D356" i="9"/>
  <c r="F357" i="9" s="1"/>
  <c r="A357" i="9"/>
  <c r="B358" i="9"/>
  <c r="D357" i="8" l="1"/>
  <c r="F358" i="8" s="1"/>
  <c r="E357" i="8"/>
  <c r="B362" i="12"/>
  <c r="D360" i="12"/>
  <c r="F361" i="12" s="1"/>
  <c r="E360" i="12"/>
  <c r="A361" i="12"/>
  <c r="A358" i="8"/>
  <c r="B359" i="8"/>
  <c r="E357" i="9"/>
  <c r="D357" i="9"/>
  <c r="F358" i="9" s="1"/>
  <c r="B359" i="9"/>
  <c r="A358" i="9"/>
  <c r="D358" i="8" l="1"/>
  <c r="F359" i="8" s="1"/>
  <c r="E358" i="8"/>
  <c r="B363" i="12"/>
  <c r="D361" i="12"/>
  <c r="F362" i="12" s="1"/>
  <c r="A362" i="12"/>
  <c r="E361" i="12"/>
  <c r="D358" i="9"/>
  <c r="F359" i="9" s="1"/>
  <c r="E358" i="9"/>
  <c r="A359" i="8"/>
  <c r="B360" i="8"/>
  <c r="B360" i="9"/>
  <c r="A359" i="9"/>
  <c r="D359" i="8" l="1"/>
  <c r="F360" i="8" s="1"/>
  <c r="E359" i="8"/>
  <c r="B364" i="12"/>
  <c r="D362" i="12"/>
  <c r="F363" i="12" s="1"/>
  <c r="E362" i="12"/>
  <c r="A363" i="12"/>
  <c r="E359" i="9"/>
  <c r="D359" i="9"/>
  <c r="F360" i="9" s="1"/>
  <c r="B361" i="8"/>
  <c r="A360" i="8"/>
  <c r="B361" i="9"/>
  <c r="A360" i="9"/>
  <c r="D360" i="8" l="1"/>
  <c r="F361" i="8" s="1"/>
  <c r="E360" i="8"/>
  <c r="A364" i="12"/>
  <c r="E363" i="12"/>
  <c r="D363" i="12"/>
  <c r="F364" i="12" s="1"/>
  <c r="A361" i="8"/>
  <c r="B362" i="8"/>
  <c r="E360" i="9"/>
  <c r="D360" i="9"/>
  <c r="F361" i="9" s="1"/>
  <c r="B362" i="9"/>
  <c r="A361" i="9"/>
  <c r="D361" i="8" l="1"/>
  <c r="F362" i="8" s="1"/>
  <c r="E361" i="8"/>
  <c r="A362" i="8"/>
  <c r="B363" i="8"/>
  <c r="E361" i="9"/>
  <c r="D361" i="9"/>
  <c r="F362" i="9" s="1"/>
  <c r="A362" i="9"/>
  <c r="B363" i="9"/>
  <c r="D362" i="8" l="1"/>
  <c r="F363" i="8" s="1"/>
  <c r="E362" i="8"/>
  <c r="A363" i="8"/>
  <c r="B364" i="8"/>
  <c r="E362" i="9"/>
  <c r="D362" i="9"/>
  <c r="F363" i="9" s="1"/>
  <c r="A363" i="9"/>
  <c r="B364" i="9"/>
  <c r="D363" i="8" l="1"/>
  <c r="F364" i="8" s="1"/>
  <c r="E363" i="8"/>
  <c r="A364" i="8"/>
  <c r="E363" i="9"/>
  <c r="D363" i="9"/>
  <c r="A364" i="9"/>
  <c r="F364" i="9"/>
</calcChain>
</file>

<file path=xl/sharedStrings.xml><?xml version="1.0" encoding="utf-8"?>
<sst xmlns="http://schemas.openxmlformats.org/spreadsheetml/2006/main" count="86" uniqueCount="62">
  <si>
    <t>Terms of Note</t>
  </si>
  <si>
    <t>Calculator - Do Not Touch</t>
  </si>
  <si>
    <t>Input</t>
  </si>
  <si>
    <t>Calculated</t>
  </si>
  <si>
    <t>Solving for:</t>
  </si>
  <si>
    <t>FV</t>
  </si>
  <si>
    <t>PV</t>
  </si>
  <si>
    <t>PMT</t>
  </si>
  <si>
    <t>Estimated Value</t>
  </si>
  <si>
    <t>Rate - i</t>
  </si>
  <si>
    <t>Sales Price</t>
  </si>
  <si>
    <t>Nper- n</t>
  </si>
  <si>
    <t xml:space="preserve">Principal </t>
  </si>
  <si>
    <t>Pmt</t>
  </si>
  <si>
    <t>Interest Rate</t>
  </si>
  <si>
    <t>Term</t>
  </si>
  <si>
    <t>Monthly Pmt</t>
  </si>
  <si>
    <t># Pmts made</t>
  </si>
  <si>
    <t># Pmts Rem</t>
  </si>
  <si>
    <t>Down Pmt</t>
  </si>
  <si>
    <t>LTV Ratio</t>
  </si>
  <si>
    <t>UPB</t>
  </si>
  <si>
    <t>Balloon</t>
  </si>
  <si>
    <t>Price to Seller</t>
  </si>
  <si>
    <t>Bal when Reassigned</t>
  </si>
  <si>
    <t>Investor Info</t>
  </si>
  <si>
    <t>Max ITV</t>
  </si>
  <si>
    <t>Max funding $</t>
  </si>
  <si>
    <t>Yield (Full)</t>
  </si>
  <si>
    <t>Yield (Partial)</t>
  </si>
  <si>
    <t>Quote - Full</t>
  </si>
  <si>
    <t>Yield</t>
  </si>
  <si>
    <t>ITV</t>
  </si>
  <si>
    <t xml:space="preserve"># of Pmts Remaining:  </t>
  </si>
  <si>
    <t>Quote - Partial</t>
  </si>
  <si>
    <t># of Pmts Bought</t>
  </si>
  <si>
    <t>% of Balloon Bought</t>
  </si>
  <si>
    <t>Amt of Balloon Bought</t>
  </si>
  <si>
    <t>The Note</t>
  </si>
  <si>
    <t>Balance:</t>
  </si>
  <si>
    <t>Term (mos):</t>
  </si>
  <si>
    <t>Rate:</t>
  </si>
  <si>
    <t>Pmt:</t>
  </si>
  <si>
    <t>Bal Bought:</t>
  </si>
  <si>
    <t>Term Bought:</t>
  </si>
  <si>
    <t>Pmt Bought:</t>
  </si>
  <si>
    <t>FULL AMORTIZATION TABLE</t>
  </si>
  <si>
    <t>Pmt #</t>
  </si>
  <si>
    <t>Month</t>
  </si>
  <si>
    <t>Payment</t>
  </si>
  <si>
    <t>Principal</t>
  </si>
  <si>
    <t>Interest</t>
  </si>
  <si>
    <t>Beginning</t>
  </si>
  <si>
    <t xml:space="preserve"> </t>
  </si>
  <si>
    <t>PARTIAL AMORTIZATION TABLE</t>
  </si>
  <si>
    <t>Fully Amortized Value</t>
  </si>
  <si>
    <t>% of UPB</t>
  </si>
  <si>
    <t>Purchase Price</t>
  </si>
  <si>
    <t>Loan Balance</t>
  </si>
  <si>
    <t>Purchase Balance</t>
  </si>
  <si>
    <t>The Resale</t>
  </si>
  <si>
    <t>Resale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</si>
</sst>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$&quot;#,##0.00_);[Red]\(&quot;$&quot;#,##0.00\)"/>
    <numFmt numFmtId="164" formatCode="_(&quot;$&quot;* #,##0.00_);_(&quot;$&quot;* \(#,##0.00\);_(&quot;$&quot;* \-??_);_(@_)"/>
    <numFmt numFmtId="165" formatCode="_(* #,##0.00_);_(* \(#,##0.00\);_(* \-??_);_(@_)"/>
    <numFmt numFmtId="166" formatCode="&quot;$&quot;#,##0.00_);[Red]&quot;($&quot;#,##0.00\)"/>
    <numFmt numFmtId="167" formatCode="&quot;$&quot;#,##0.00;[Red]&quot;$&quot;#,##0.00"/>
    <numFmt numFmtId="168" formatCode="&quot;$&quot;#,##0.00"/>
    <numFmt numFmtId="169" formatCode="&quot;$&quot;#,##0"/>
    <numFmt numFmtId="170" formatCode="&quot;$&quot;#,##0_);[Red]&quot;($&quot;#,##0\)"/>
  </numFmts>
  <fonts count="52" x14ac:knownFonts="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9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8"/>
      <color indexed="62"/>
      <name val="Cambria"/>
      <family val="1"/>
    </font>
    <font>
      <sz val="11"/>
      <color indexed="1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59"/>
      <name val="Calibri"/>
      <family val="2"/>
    </font>
    <font>
      <sz val="11"/>
      <color indexed="17"/>
      <name val="Calibri"/>
      <family val="2"/>
    </font>
    <font>
      <i/>
      <sz val="11"/>
      <color indexed="23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sz val="10"/>
      <color indexed="40"/>
      <name val="Arial"/>
      <family val="2"/>
    </font>
    <font>
      <sz val="26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16"/>
      <color indexed="9"/>
      <name val="Arial"/>
      <family val="2"/>
    </font>
    <font>
      <i/>
      <sz val="16"/>
      <name val="Arial"/>
      <family val="2"/>
    </font>
    <font>
      <i/>
      <sz val="20"/>
      <name val="Arial"/>
      <family val="2"/>
    </font>
    <font>
      <b/>
      <sz val="26"/>
      <color indexed="9"/>
      <name val="Arial"/>
      <family val="2"/>
    </font>
    <font>
      <sz val="20"/>
      <name val="Arial"/>
      <family val="2"/>
    </font>
    <font>
      <sz val="20"/>
      <color indexed="9"/>
      <name val="Arial"/>
      <family val="2"/>
    </font>
    <font>
      <sz val="24"/>
      <color indexed="9"/>
      <name val="Arial"/>
      <family val="2"/>
    </font>
    <font>
      <sz val="18"/>
      <color indexed="40"/>
      <name val="Arial"/>
      <family val="2"/>
    </font>
    <font>
      <i/>
      <sz val="18"/>
      <color indexed="59"/>
      <name val="Arial"/>
      <family val="2"/>
    </font>
    <font>
      <i/>
      <sz val="14"/>
      <color indexed="9"/>
      <name val="Arial"/>
      <family val="2"/>
    </font>
    <font>
      <b/>
      <i/>
      <sz val="18"/>
      <name val="Arial"/>
      <family val="2"/>
    </font>
    <font>
      <i/>
      <sz val="18"/>
      <color indexed="54"/>
      <name val="Arial"/>
      <family val="2"/>
    </font>
    <font>
      <b/>
      <sz val="10"/>
      <name val="Arial"/>
      <family val="2"/>
    </font>
    <font>
      <sz val="14"/>
      <color indexed="9"/>
      <name val="Arial"/>
      <family val="2"/>
    </font>
    <font>
      <sz val="18"/>
      <color indexed="54"/>
      <name val="Arial"/>
      <family val="2"/>
    </font>
    <font>
      <i/>
      <sz val="18"/>
      <name val="Arial"/>
      <family val="2"/>
    </font>
    <font>
      <sz val="18"/>
      <color indexed="9"/>
      <name val="Arial"/>
      <family val="2"/>
    </font>
    <font>
      <sz val="22"/>
      <color indexed="9"/>
      <name val="Arial"/>
      <family val="2"/>
    </font>
    <font>
      <sz val="14"/>
      <color indexed="10"/>
      <name val="Arial"/>
      <family val="2"/>
    </font>
    <font>
      <i/>
      <sz val="14"/>
      <color indexed="59"/>
      <name val="Arial"/>
      <family val="2"/>
    </font>
    <font>
      <i/>
      <sz val="14"/>
      <color indexed="23"/>
      <name val="Arial"/>
      <family val="2"/>
    </font>
    <font>
      <sz val="14"/>
      <color indexed="40"/>
      <name val="Arial"/>
      <family val="2"/>
    </font>
    <font>
      <sz val="18"/>
      <color indexed="57"/>
      <name val="Arial"/>
      <family val="2"/>
    </font>
    <font>
      <b/>
      <i/>
      <sz val="18"/>
      <color theme="1" tint="0.34998626667073579"/>
      <name val="Arial"/>
      <family val="2"/>
    </font>
    <font>
      <i/>
      <sz val="20"/>
      <color theme="0"/>
      <name val="Arial"/>
      <family val="2"/>
    </font>
    <font>
      <i/>
      <sz val="20"/>
      <color theme="1"/>
      <name val="Arial"/>
      <family val="2"/>
    </font>
    <font>
      <i/>
      <sz val="20"/>
      <color theme="1" tint="0.14999847407452621"/>
      <name val="Arial"/>
      <family val="2"/>
    </font>
    <font>
      <b/>
      <i/>
      <sz val="26"/>
      <color theme="0"/>
      <name val="Arial"/>
      <family val="2"/>
    </font>
    <font>
      <b/>
      <sz val="20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59"/>
      </left>
      <right style="double">
        <color indexed="59"/>
      </right>
      <top style="double">
        <color indexed="59"/>
      </top>
      <bottom style="double">
        <color indexed="5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ck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ck">
        <color indexed="8"/>
      </right>
      <top style="dotted">
        <color indexed="8"/>
      </top>
      <bottom style="dotted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thick">
        <color indexed="8"/>
      </right>
      <top style="dotted">
        <color indexed="8"/>
      </top>
      <bottom style="thick">
        <color indexed="8"/>
      </bottom>
      <diagonal/>
    </border>
    <border>
      <left style="medium">
        <color indexed="8"/>
      </left>
      <right style="thick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ck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dotted">
        <color indexed="64"/>
      </left>
      <right/>
      <top style="thick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 style="thick">
        <color indexed="64"/>
      </left>
      <right style="thick">
        <color indexed="64"/>
      </right>
      <top style="thick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8"/>
      </right>
      <top style="thick">
        <color indexed="8"/>
      </top>
      <bottom style="dotted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thick">
        <color indexed="64"/>
      </left>
      <right style="thick">
        <color indexed="8"/>
      </right>
      <top style="dotted">
        <color indexed="64"/>
      </top>
      <bottom style="dotted">
        <color indexed="64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8"/>
      </left>
      <right style="medium">
        <color indexed="8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ck">
        <color indexed="64"/>
      </bottom>
      <diagonal/>
    </border>
    <border>
      <left style="medium">
        <color indexed="8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/>
      <bottom style="thick">
        <color indexed="64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 style="dotted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dotted">
        <color indexed="64"/>
      </right>
      <top style="thick">
        <color indexed="64"/>
      </top>
      <bottom style="medium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dotted">
        <color indexed="64"/>
      </left>
      <right style="thick">
        <color indexed="64"/>
      </right>
      <top/>
      <bottom/>
      <diagonal/>
    </border>
    <border>
      <left style="thick">
        <color indexed="8"/>
      </left>
      <right style="medium">
        <color indexed="8"/>
      </right>
      <top style="thick">
        <color indexed="8"/>
      </top>
      <bottom style="thick">
        <color indexed="64"/>
      </bottom>
      <diagonal/>
    </border>
    <border>
      <left style="medium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12" fillId="15" borderId="0" applyNumberFormat="0" applyBorder="0" applyAlignment="0" applyProtection="0"/>
    <xf numFmtId="0" fontId="5" fillId="16" borderId="1" applyNumberFormat="0" applyAlignment="0" applyProtection="0"/>
    <xf numFmtId="0" fontId="6" fillId="9" borderId="2" applyNumberFormat="0" applyAlignment="0" applyProtection="0"/>
    <xf numFmtId="165" fontId="2" fillId="0" borderId="0" applyFill="0" applyBorder="0" applyAlignment="0" applyProtection="0"/>
    <xf numFmtId="164" fontId="2" fillId="0" borderId="0" applyFill="0" applyBorder="0" applyAlignment="0" applyProtection="0"/>
    <xf numFmtId="0" fontId="15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3" fillId="3" borderId="1" applyNumberFormat="0" applyAlignment="0" applyProtection="0"/>
    <xf numFmtId="0" fontId="16" fillId="0" borderId="6" applyNumberFormat="0" applyFill="0" applyAlignment="0" applyProtection="0"/>
    <xf numFmtId="0" fontId="17" fillId="7" borderId="0" applyNumberFormat="0" applyBorder="0" applyAlignment="0" applyProtection="0"/>
    <xf numFmtId="0" fontId="2" fillId="4" borderId="7" applyNumberFormat="0" applyFont="0" applyAlignment="0" applyProtection="0"/>
    <xf numFmtId="0" fontId="13" fillId="16" borderId="8" applyNumberFormat="0" applyAlignment="0" applyProtection="0"/>
    <xf numFmtId="9" fontId="2" fillId="0" borderId="0" applyFill="0" applyBorder="0" applyAlignment="0" applyProtection="0"/>
    <xf numFmtId="0" fontId="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8" fillId="0" borderId="0" applyNumberFormat="0" applyFill="0" applyBorder="0" applyAlignment="0" applyProtection="0"/>
  </cellStyleXfs>
  <cellXfs count="180">
    <xf numFmtId="0" fontId="0" fillId="0" borderId="0" xfId="0"/>
    <xf numFmtId="0" fontId="0" fillId="0" borderId="0" xfId="0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0" fillId="0" borderId="0" xfId="29" applyFont="1" applyFill="1" applyBorder="1" applyAlignment="1" applyProtection="1"/>
    <xf numFmtId="165" fontId="0" fillId="0" borderId="0" xfId="28" applyFont="1" applyFill="1" applyBorder="1" applyAlignment="1" applyProtection="1"/>
    <xf numFmtId="165" fontId="0" fillId="0" borderId="12" xfId="28" applyFont="1" applyFill="1" applyBorder="1" applyAlignment="1" applyProtection="1"/>
    <xf numFmtId="167" fontId="0" fillId="0" borderId="0" xfId="0" applyNumberFormat="1" applyFont="1"/>
    <xf numFmtId="168" fontId="0" fillId="0" borderId="0" xfId="0" applyNumberFormat="1"/>
    <xf numFmtId="165" fontId="0" fillId="0" borderId="0" xfId="0" applyNumberFormat="1"/>
    <xf numFmtId="0" fontId="0" fillId="16" borderId="0" xfId="0" applyFill="1"/>
    <xf numFmtId="0" fontId="0" fillId="0" borderId="0" xfId="0" applyFill="1"/>
    <xf numFmtId="0" fontId="20" fillId="0" borderId="0" xfId="0" applyFont="1"/>
    <xf numFmtId="0" fontId="21" fillId="0" borderId="0" xfId="0" applyFont="1"/>
    <xf numFmtId="0" fontId="20" fillId="16" borderId="0" xfId="0" applyFont="1" applyFill="1"/>
    <xf numFmtId="0" fontId="22" fillId="16" borderId="0" xfId="0" applyFont="1" applyFill="1"/>
    <xf numFmtId="0" fontId="21" fillId="16" borderId="0" xfId="0" applyFont="1" applyFill="1"/>
    <xf numFmtId="0" fontId="28" fillId="19" borderId="13" xfId="0" applyFont="1" applyFill="1" applyBorder="1" applyAlignment="1">
      <alignment horizontal="right"/>
    </xf>
    <xf numFmtId="0" fontId="28" fillId="19" borderId="16" xfId="0" applyFont="1" applyFill="1" applyBorder="1" applyAlignment="1">
      <alignment horizontal="right"/>
    </xf>
    <xf numFmtId="0" fontId="29" fillId="16" borderId="0" xfId="0" applyFont="1" applyFill="1" applyBorder="1" applyAlignment="1">
      <alignment horizontal="center"/>
    </xf>
    <xf numFmtId="9" fontId="30" fillId="16" borderId="20" xfId="41" applyFont="1" applyFill="1" applyBorder="1" applyAlignment="1" applyProtection="1">
      <alignment horizontal="center" vertical="center"/>
      <protection locked="0"/>
    </xf>
    <xf numFmtId="9" fontId="30" fillId="16" borderId="0" xfId="41" applyFont="1" applyFill="1" applyBorder="1" applyAlignment="1">
      <alignment horizontal="center" vertical="center"/>
    </xf>
    <xf numFmtId="169" fontId="31" fillId="5" borderId="21" xfId="41" applyNumberFormat="1" applyFont="1" applyFill="1" applyBorder="1" applyAlignment="1">
      <alignment horizontal="center" vertical="center"/>
    </xf>
    <xf numFmtId="169" fontId="31" fillId="16" borderId="0" xfId="41" applyNumberFormat="1" applyFont="1" applyFill="1" applyBorder="1" applyAlignment="1">
      <alignment horizontal="center" vertical="center"/>
    </xf>
    <xf numFmtId="10" fontId="30" fillId="16" borderId="21" xfId="41" applyNumberFormat="1" applyFont="1" applyFill="1" applyBorder="1" applyAlignment="1" applyProtection="1">
      <alignment horizontal="center" vertical="center"/>
      <protection locked="0"/>
    </xf>
    <xf numFmtId="10" fontId="30" fillId="16" borderId="0" xfId="41" applyNumberFormat="1" applyFont="1" applyFill="1" applyBorder="1" applyAlignment="1">
      <alignment horizontal="center" vertical="center"/>
    </xf>
    <xf numFmtId="10" fontId="30" fillId="16" borderId="22" xfId="41" applyNumberFormat="1" applyFont="1" applyFill="1" applyBorder="1" applyAlignment="1" applyProtection="1">
      <alignment horizontal="center" vertical="center"/>
      <protection locked="0"/>
    </xf>
    <xf numFmtId="0" fontId="32" fillId="13" borderId="23" xfId="0" applyFont="1" applyFill="1" applyBorder="1" applyAlignment="1">
      <alignment horizontal="center" wrapText="1"/>
    </xf>
    <xf numFmtId="0" fontId="35" fillId="16" borderId="0" xfId="0" applyFont="1" applyFill="1" applyBorder="1"/>
    <xf numFmtId="1" fontId="35" fillId="16" borderId="0" xfId="0" applyNumberFormat="1" applyFont="1" applyFill="1" applyBorder="1"/>
    <xf numFmtId="0" fontId="0" fillId="16" borderId="0" xfId="0" applyFill="1" applyBorder="1" applyAlignment="1">
      <alignment horizontal="right"/>
    </xf>
    <xf numFmtId="0" fontId="0" fillId="16" borderId="0" xfId="0" applyFill="1" applyBorder="1"/>
    <xf numFmtId="0" fontId="32" fillId="20" borderId="24" xfId="0" applyFont="1" applyFill="1" applyBorder="1" applyAlignment="1">
      <alignment horizontal="center" wrapText="1"/>
    </xf>
    <xf numFmtId="0" fontId="32" fillId="13" borderId="25" xfId="0" applyFont="1" applyFill="1" applyBorder="1" applyAlignment="1">
      <alignment horizontal="center" wrapText="1"/>
    </xf>
    <xf numFmtId="9" fontId="30" fillId="16" borderId="24" xfId="41" applyNumberFormat="1" applyFont="1" applyFill="1" applyBorder="1" applyAlignment="1" applyProtection="1">
      <alignment horizontal="center"/>
      <protection locked="0"/>
    </xf>
    <xf numFmtId="9" fontId="34" fillId="5" borderId="26" xfId="41" applyFont="1" applyFill="1" applyBorder="1" applyAlignment="1">
      <alignment horizontal="center"/>
    </xf>
    <xf numFmtId="9" fontId="30" fillId="16" borderId="27" xfId="41" applyNumberFormat="1" applyFont="1" applyFill="1" applyBorder="1" applyAlignment="1" applyProtection="1">
      <alignment horizontal="center"/>
      <protection locked="0"/>
    </xf>
    <xf numFmtId="9" fontId="34" fillId="5" borderId="28" xfId="41" applyFont="1" applyFill="1" applyBorder="1" applyAlignment="1">
      <alignment horizontal="center"/>
    </xf>
    <xf numFmtId="9" fontId="34" fillId="5" borderId="29" xfId="41" applyFont="1" applyFill="1" applyBorder="1" applyAlignment="1">
      <alignment horizontal="center"/>
    </xf>
    <xf numFmtId="0" fontId="0" fillId="16" borderId="0" xfId="0" applyFill="1" applyAlignment="1">
      <alignment wrapText="1"/>
    </xf>
    <xf numFmtId="0" fontId="0" fillId="16" borderId="30" xfId="0" applyNumberFormat="1" applyFill="1" applyBorder="1" applyAlignment="1"/>
    <xf numFmtId="0" fontId="0" fillId="16" borderId="0" xfId="0" applyFill="1" applyBorder="1" applyAlignment="1"/>
    <xf numFmtId="0" fontId="39" fillId="16" borderId="0" xfId="0" applyFont="1" applyFill="1" applyBorder="1" applyAlignment="1">
      <alignment horizontal="left" wrapText="1"/>
    </xf>
    <xf numFmtId="0" fontId="22" fillId="0" borderId="0" xfId="0" applyFont="1"/>
    <xf numFmtId="0" fontId="39" fillId="16" borderId="0" xfId="0" applyFont="1" applyFill="1" applyBorder="1" applyAlignment="1">
      <alignment horizontal="right"/>
    </xf>
    <xf numFmtId="10" fontId="22" fillId="16" borderId="0" xfId="0" applyNumberFormat="1" applyFont="1" applyFill="1" applyBorder="1" applyAlignment="1">
      <alignment horizontal="center"/>
    </xf>
    <xf numFmtId="10" fontId="22" fillId="16" borderId="0" xfId="0" applyNumberFormat="1" applyFont="1" applyFill="1"/>
    <xf numFmtId="0" fontId="29" fillId="16" borderId="39" xfId="0" applyFont="1" applyFill="1" applyBorder="1" applyAlignment="1"/>
    <xf numFmtId="0" fontId="29" fillId="18" borderId="40" xfId="0" applyFont="1" applyFill="1" applyBorder="1" applyAlignment="1">
      <alignment horizontal="center"/>
    </xf>
    <xf numFmtId="0" fontId="39" fillId="21" borderId="40" xfId="0" applyFont="1" applyFill="1" applyBorder="1" applyAlignment="1">
      <alignment horizontal="center" vertical="center"/>
    </xf>
    <xf numFmtId="0" fontId="38" fillId="9" borderId="40" xfId="0" applyFont="1" applyFill="1" applyBorder="1" applyAlignment="1">
      <alignment horizontal="center" vertical="center"/>
    </xf>
    <xf numFmtId="0" fontId="39" fillId="9" borderId="41" xfId="0" applyFont="1" applyFill="1" applyBorder="1" applyAlignment="1">
      <alignment horizontal="center" vertical="center"/>
    </xf>
    <xf numFmtId="0" fontId="36" fillId="19" borderId="42" xfId="0" applyFont="1" applyFill="1" applyBorder="1" applyAlignment="1">
      <alignment horizontal="left" wrapText="1"/>
    </xf>
    <xf numFmtId="169" fontId="41" fillId="16" borderId="43" xfId="0" applyNumberFormat="1" applyFont="1" applyFill="1" applyBorder="1" applyAlignment="1" applyProtection="1">
      <alignment horizontal="center" vertical="center"/>
      <protection locked="0"/>
    </xf>
    <xf numFmtId="169" fontId="42" fillId="5" borderId="44" xfId="0" applyNumberFormat="1" applyFont="1" applyFill="1" applyBorder="1" applyAlignment="1">
      <alignment horizontal="center"/>
    </xf>
    <xf numFmtId="0" fontId="24" fillId="13" borderId="41" xfId="0" applyFont="1" applyFill="1" applyBorder="1" applyAlignment="1">
      <alignment horizontal="left" wrapText="1"/>
    </xf>
    <xf numFmtId="9" fontId="43" fillId="16" borderId="45" xfId="41" applyFont="1" applyFill="1" applyBorder="1" applyAlignment="1">
      <alignment horizontal="center"/>
    </xf>
    <xf numFmtId="169" fontId="44" fillId="16" borderId="21" xfId="0" applyNumberFormat="1" applyFont="1" applyFill="1" applyBorder="1" applyAlignment="1" applyProtection="1">
      <alignment horizontal="center" vertical="center"/>
      <protection locked="0"/>
    </xf>
    <xf numFmtId="169" fontId="42" fillId="5" borderId="46" xfId="0" applyNumberFormat="1" applyFont="1" applyFill="1" applyBorder="1" applyAlignment="1">
      <alignment horizontal="center"/>
    </xf>
    <xf numFmtId="1" fontId="43" fillId="16" borderId="47" xfId="0" applyNumberFormat="1" applyFont="1" applyFill="1" applyBorder="1" applyAlignment="1">
      <alignment horizontal="center"/>
    </xf>
    <xf numFmtId="166" fontId="43" fillId="16" borderId="47" xfId="0" applyNumberFormat="1" applyFont="1" applyFill="1" applyBorder="1" applyAlignment="1">
      <alignment horizontal="center"/>
    </xf>
    <xf numFmtId="10" fontId="44" fillId="16" borderId="21" xfId="41" applyNumberFormat="1" applyFont="1" applyFill="1" applyBorder="1" applyAlignment="1" applyProtection="1">
      <alignment horizontal="center" vertical="center"/>
      <protection locked="0"/>
    </xf>
    <xf numFmtId="10" fontId="42" fillId="5" borderId="46" xfId="41" applyNumberFormat="1" applyFont="1" applyFill="1" applyBorder="1" applyAlignment="1">
      <alignment horizontal="center"/>
    </xf>
    <xf numFmtId="166" fontId="42" fillId="18" borderId="47" xfId="0" applyNumberFormat="1" applyFont="1" applyFill="1" applyBorder="1" applyAlignment="1">
      <alignment horizontal="center"/>
    </xf>
    <xf numFmtId="1" fontId="44" fillId="16" borderId="21" xfId="0" applyNumberFormat="1" applyFont="1" applyFill="1" applyBorder="1" applyAlignment="1" applyProtection="1">
      <alignment horizontal="center" vertical="center"/>
      <protection locked="0"/>
    </xf>
    <xf numFmtId="1" fontId="42" fillId="5" borderId="46" xfId="0" applyNumberFormat="1" applyFont="1" applyFill="1" applyBorder="1" applyAlignment="1">
      <alignment horizontal="center"/>
    </xf>
    <xf numFmtId="166" fontId="43" fillId="18" borderId="48" xfId="0" applyNumberFormat="1" applyFont="1" applyFill="1" applyBorder="1" applyAlignment="1">
      <alignment horizontal="center"/>
    </xf>
    <xf numFmtId="1" fontId="43" fillId="16" borderId="48" xfId="0" applyNumberFormat="1" applyFont="1" applyFill="1" applyBorder="1" applyAlignment="1">
      <alignment horizontal="center"/>
    </xf>
    <xf numFmtId="168" fontId="44" fillId="16" borderId="21" xfId="0" applyNumberFormat="1" applyFont="1" applyFill="1" applyBorder="1" applyAlignment="1" applyProtection="1">
      <alignment horizontal="center" vertical="center"/>
      <protection locked="0"/>
    </xf>
    <xf numFmtId="168" fontId="42" fillId="5" borderId="46" xfId="0" applyNumberFormat="1" applyFont="1" applyFill="1" applyBorder="1" applyAlignment="1">
      <alignment horizontal="center"/>
    </xf>
    <xf numFmtId="166" fontId="22" fillId="16" borderId="0" xfId="0" applyNumberFormat="1" applyFont="1" applyFill="1" applyBorder="1" applyAlignment="1">
      <alignment horizontal="center"/>
    </xf>
    <xf numFmtId="2" fontId="45" fillId="16" borderId="0" xfId="0" applyNumberFormat="1" applyFont="1" applyFill="1" applyBorder="1" applyAlignment="1">
      <alignment horizontal="center"/>
    </xf>
    <xf numFmtId="166" fontId="45" fillId="16" borderId="0" xfId="0" applyNumberFormat="1" applyFont="1" applyFill="1" applyBorder="1" applyAlignment="1">
      <alignment horizontal="center"/>
    </xf>
    <xf numFmtId="0" fontId="36" fillId="19" borderId="49" xfId="0" applyFont="1" applyFill="1" applyBorder="1" applyAlignment="1">
      <alignment horizontal="left" wrapText="1"/>
    </xf>
    <xf numFmtId="0" fontId="21" fillId="9" borderId="41" xfId="0" applyFont="1" applyFill="1" applyBorder="1" applyAlignment="1">
      <alignment horizontal="center" wrapText="1"/>
    </xf>
    <xf numFmtId="0" fontId="21" fillId="9" borderId="50" xfId="0" applyFont="1" applyFill="1" applyBorder="1" applyAlignment="1">
      <alignment horizontal="center" wrapText="1"/>
    </xf>
    <xf numFmtId="0" fontId="36" fillId="19" borderId="51" xfId="0" applyFont="1" applyFill="1" applyBorder="1" applyAlignment="1">
      <alignment horizontal="left" wrapText="1"/>
    </xf>
    <xf numFmtId="168" fontId="42" fillId="5" borderId="52" xfId="0" applyNumberFormat="1" applyFont="1" applyFill="1" applyBorder="1" applyAlignment="1">
      <alignment horizontal="center"/>
    </xf>
    <xf numFmtId="9" fontId="42" fillId="5" borderId="53" xfId="41" applyFont="1" applyFill="1" applyBorder="1" applyAlignment="1">
      <alignment horizontal="center" vertical="center"/>
    </xf>
    <xf numFmtId="9" fontId="42" fillId="5" borderId="50" xfId="41" applyFont="1" applyFill="1" applyBorder="1" applyAlignment="1">
      <alignment horizontal="center" vertical="center"/>
    </xf>
    <xf numFmtId="168" fontId="44" fillId="16" borderId="22" xfId="0" applyNumberFormat="1" applyFont="1" applyFill="1" applyBorder="1" applyAlignment="1" applyProtection="1">
      <alignment horizontal="center" vertical="center"/>
      <protection locked="0"/>
    </xf>
    <xf numFmtId="168" fontId="42" fillId="5" borderId="54" xfId="0" applyNumberFormat="1" applyFont="1" applyFill="1" applyBorder="1" applyAlignment="1">
      <alignment horizontal="center"/>
    </xf>
    <xf numFmtId="169" fontId="42" fillId="5" borderId="55" xfId="29" applyNumberFormat="1" applyFont="1" applyFill="1" applyBorder="1" applyAlignment="1">
      <alignment horizontal="center" vertical="center"/>
    </xf>
    <xf numFmtId="0" fontId="36" fillId="16" borderId="0" xfId="0" applyFont="1" applyFill="1" applyBorder="1" applyAlignment="1">
      <alignment horizontal="right"/>
    </xf>
    <xf numFmtId="0" fontId="0" fillId="16" borderId="0" xfId="0" applyFont="1" applyFill="1" applyBorder="1" applyAlignment="1">
      <alignment horizontal="center" wrapText="1"/>
    </xf>
    <xf numFmtId="170" fontId="43" fillId="16" borderId="47" xfId="0" applyNumberFormat="1" applyFont="1" applyFill="1" applyBorder="1" applyAlignment="1">
      <alignment horizontal="center"/>
    </xf>
    <xf numFmtId="0" fontId="39" fillId="16" borderId="0" xfId="0" applyFont="1" applyFill="1"/>
    <xf numFmtId="0" fontId="0" fillId="0" borderId="0" xfId="0" applyProtection="1"/>
    <xf numFmtId="0" fontId="29" fillId="22" borderId="30" xfId="0" applyFont="1" applyFill="1" applyBorder="1" applyAlignment="1"/>
    <xf numFmtId="0" fontId="29" fillId="22" borderId="0" xfId="0" applyFont="1" applyFill="1" applyBorder="1" applyAlignment="1"/>
    <xf numFmtId="0" fontId="32" fillId="22" borderId="30" xfId="0" applyFont="1" applyFill="1" applyBorder="1" applyAlignment="1">
      <alignment horizontal="center" wrapText="1"/>
    </xf>
    <xf numFmtId="0" fontId="32" fillId="22" borderId="0" xfId="0" applyFont="1" applyFill="1" applyBorder="1" applyAlignment="1">
      <alignment horizontal="center"/>
    </xf>
    <xf numFmtId="9" fontId="34" fillId="22" borderId="30" xfId="41" applyFont="1" applyFill="1" applyBorder="1" applyAlignment="1">
      <alignment horizontal="center" vertical="center"/>
    </xf>
    <xf numFmtId="10" fontId="37" fillId="22" borderId="0" xfId="41" applyNumberFormat="1" applyFont="1" applyFill="1" applyBorder="1" applyAlignment="1">
      <alignment horizontal="center" vertical="center"/>
    </xf>
    <xf numFmtId="10" fontId="34" fillId="23" borderId="56" xfId="41" applyNumberFormat="1" applyFont="1" applyFill="1" applyBorder="1" applyAlignment="1">
      <alignment horizontal="center" vertical="center"/>
    </xf>
    <xf numFmtId="0" fontId="32" fillId="24" borderId="57" xfId="0" applyFont="1" applyFill="1" applyBorder="1" applyAlignment="1">
      <alignment horizontal="center" wrapText="1"/>
    </xf>
    <xf numFmtId="0" fontId="32" fillId="24" borderId="58" xfId="0" applyFont="1" applyFill="1" applyBorder="1" applyAlignment="1">
      <alignment horizontal="center" wrapText="1"/>
    </xf>
    <xf numFmtId="10" fontId="34" fillId="23" borderId="59" xfId="41" applyNumberFormat="1" applyFont="1" applyFill="1" applyBorder="1" applyAlignment="1">
      <alignment horizontal="center" vertical="center"/>
    </xf>
    <xf numFmtId="10" fontId="34" fillId="23" borderId="37" xfId="41" applyNumberFormat="1" applyFont="1" applyFill="1" applyBorder="1" applyAlignment="1">
      <alignment horizontal="center" vertical="center"/>
    </xf>
    <xf numFmtId="0" fontId="0" fillId="22" borderId="0" xfId="0" applyFill="1"/>
    <xf numFmtId="0" fontId="47" fillId="26" borderId="13" xfId="0" applyFont="1" applyFill="1" applyBorder="1" applyAlignment="1">
      <alignment horizontal="right"/>
    </xf>
    <xf numFmtId="0" fontId="47" fillId="26" borderId="16" xfId="0" applyFont="1" applyFill="1" applyBorder="1" applyAlignment="1">
      <alignment horizontal="right"/>
    </xf>
    <xf numFmtId="10" fontId="25" fillId="28" borderId="18" xfId="41" applyNumberFormat="1" applyFont="1" applyFill="1" applyBorder="1" applyAlignment="1" applyProtection="1">
      <alignment horizontal="center"/>
    </xf>
    <xf numFmtId="10" fontId="25" fillId="28" borderId="15" xfId="41" applyNumberFormat="1" applyFont="1" applyFill="1" applyBorder="1" applyAlignment="1" applyProtection="1">
      <alignment horizontal="center"/>
    </xf>
    <xf numFmtId="0" fontId="49" fillId="29" borderId="13" xfId="0" applyFont="1" applyFill="1" applyBorder="1" applyAlignment="1">
      <alignment horizontal="right"/>
    </xf>
    <xf numFmtId="0" fontId="49" fillId="29" borderId="16" xfId="0" applyFont="1" applyFill="1" applyBorder="1" applyAlignment="1">
      <alignment horizontal="right"/>
    </xf>
    <xf numFmtId="166" fontId="49" fillId="22" borderId="17" xfId="0" applyNumberFormat="1" applyFont="1" applyFill="1" applyBorder="1" applyAlignment="1">
      <alignment horizontal="center"/>
    </xf>
    <xf numFmtId="0" fontId="20" fillId="22" borderId="0" xfId="0" applyFont="1" applyFill="1"/>
    <xf numFmtId="0" fontId="21" fillId="22" borderId="0" xfId="0" applyFont="1" applyFill="1"/>
    <xf numFmtId="166" fontId="51" fillId="0" borderId="18" xfId="29" applyNumberFormat="1" applyFont="1" applyFill="1" applyBorder="1" applyAlignment="1" applyProtection="1">
      <alignment horizontal="center"/>
      <protection locked="0"/>
    </xf>
    <xf numFmtId="0" fontId="51" fillId="0" borderId="18" xfId="0" applyFont="1" applyFill="1" applyBorder="1" applyAlignment="1" applyProtection="1">
      <alignment horizontal="center"/>
      <protection locked="0"/>
    </xf>
    <xf numFmtId="166" fontId="48" fillId="22" borderId="19" xfId="0" applyNumberFormat="1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166" fontId="49" fillId="22" borderId="14" xfId="29" applyNumberFormat="1" applyFont="1" applyFill="1" applyBorder="1" applyAlignment="1" applyProtection="1">
      <alignment horizontal="center"/>
      <protection locked="0"/>
    </xf>
    <xf numFmtId="1" fontId="49" fillId="22" borderId="15" xfId="0" applyNumberFormat="1" applyFont="1" applyFill="1" applyBorder="1" applyAlignment="1" applyProtection="1">
      <alignment horizontal="center"/>
      <protection locked="0"/>
    </xf>
    <xf numFmtId="168" fontId="49" fillId="16" borderId="14" xfId="29" applyNumberFormat="1" applyFont="1" applyFill="1" applyBorder="1" applyAlignment="1" applyProtection="1">
      <alignment horizontal="center"/>
    </xf>
    <xf numFmtId="2" fontId="49" fillId="16" borderId="15" xfId="0" applyNumberFormat="1" applyFont="1" applyFill="1" applyBorder="1" applyAlignment="1">
      <alignment horizontal="center"/>
    </xf>
    <xf numFmtId="10" fontId="49" fillId="16" borderId="15" xfId="41" applyNumberFormat="1" applyFont="1" applyFill="1" applyBorder="1" applyAlignment="1" applyProtection="1">
      <alignment horizontal="center"/>
    </xf>
    <xf numFmtId="0" fontId="29" fillId="21" borderId="42" xfId="0" applyFont="1" applyFill="1" applyBorder="1" applyAlignment="1">
      <alignment horizontal="center" vertical="center"/>
    </xf>
    <xf numFmtId="0" fontId="29" fillId="21" borderId="60" xfId="0" applyFont="1" applyFill="1" applyBorder="1" applyAlignment="1">
      <alignment horizontal="center" vertical="center"/>
    </xf>
    <xf numFmtId="0" fontId="29" fillId="21" borderId="61" xfId="0" applyFont="1" applyFill="1" applyBorder="1" applyAlignment="1">
      <alignment horizontal="center" vertical="center"/>
    </xf>
    <xf numFmtId="0" fontId="40" fillId="20" borderId="41" xfId="0" applyFont="1" applyFill="1" applyBorder="1" applyAlignment="1">
      <alignment horizontal="center" vertical="center"/>
    </xf>
    <xf numFmtId="0" fontId="36" fillId="20" borderId="36" xfId="0" applyNumberFormat="1" applyFont="1" applyFill="1" applyBorder="1" applyAlignment="1">
      <alignment horizontal="center" wrapText="1"/>
    </xf>
    <xf numFmtId="0" fontId="36" fillId="20" borderId="24" xfId="0" applyNumberFormat="1" applyFont="1" applyFill="1" applyBorder="1" applyAlignment="1">
      <alignment horizontal="center" wrapText="1"/>
    </xf>
    <xf numFmtId="0" fontId="32" fillId="13" borderId="24" xfId="0" applyFont="1" applyFill="1" applyBorder="1" applyAlignment="1">
      <alignment horizontal="center" wrapText="1"/>
    </xf>
    <xf numFmtId="0" fontId="32" fillId="13" borderId="36" xfId="0" applyNumberFormat="1" applyFont="1" applyFill="1" applyBorder="1" applyAlignment="1">
      <alignment horizontal="center" wrapText="1"/>
    </xf>
    <xf numFmtId="0" fontId="32" fillId="13" borderId="31" xfId="0" applyNumberFormat="1" applyFont="1" applyFill="1" applyBorder="1" applyAlignment="1">
      <alignment horizontal="center" wrapText="1"/>
    </xf>
    <xf numFmtId="0" fontId="32" fillId="13" borderId="75" xfId="0" applyNumberFormat="1" applyFont="1" applyFill="1" applyBorder="1" applyAlignment="1">
      <alignment horizontal="center" wrapText="1"/>
    </xf>
    <xf numFmtId="0" fontId="29" fillId="21" borderId="67" xfId="0" applyFont="1" applyFill="1" applyBorder="1" applyAlignment="1">
      <alignment horizontal="center"/>
    </xf>
    <xf numFmtId="0" fontId="29" fillId="21" borderId="66" xfId="0" applyFont="1" applyFill="1" applyBorder="1" applyAlignment="1">
      <alignment horizontal="center"/>
    </xf>
    <xf numFmtId="0" fontId="29" fillId="21" borderId="33" xfId="0" applyFont="1" applyFill="1" applyBorder="1" applyAlignment="1">
      <alignment horizontal="center"/>
    </xf>
    <xf numFmtId="0" fontId="23" fillId="19" borderId="64" xfId="0" applyFont="1" applyFill="1" applyBorder="1" applyAlignment="1">
      <alignment horizontal="center"/>
    </xf>
    <xf numFmtId="0" fontId="23" fillId="19" borderId="79" xfId="0" applyFont="1" applyFill="1" applyBorder="1" applyAlignment="1">
      <alignment horizontal="center"/>
    </xf>
    <xf numFmtId="0" fontId="23" fillId="19" borderId="30" xfId="0" applyFont="1" applyFill="1" applyBorder="1" applyAlignment="1">
      <alignment horizontal="center"/>
    </xf>
    <xf numFmtId="0" fontId="23" fillId="19" borderId="31" xfId="0" applyFont="1" applyFill="1" applyBorder="1" applyAlignment="1">
      <alignment horizontal="center"/>
    </xf>
    <xf numFmtId="0" fontId="23" fillId="19" borderId="35" xfId="0" applyFont="1" applyFill="1" applyBorder="1" applyAlignment="1">
      <alignment horizontal="center"/>
    </xf>
    <xf numFmtId="0" fontId="23" fillId="19" borderId="75" xfId="0" applyFont="1" applyFill="1" applyBorder="1" applyAlignment="1">
      <alignment horizontal="center"/>
    </xf>
    <xf numFmtId="0" fontId="32" fillId="13" borderId="77" xfId="0" applyFont="1" applyFill="1" applyBorder="1" applyAlignment="1">
      <alignment horizontal="center" wrapText="1"/>
    </xf>
    <xf numFmtId="0" fontId="32" fillId="13" borderId="23" xfId="0" applyFont="1" applyFill="1" applyBorder="1" applyAlignment="1">
      <alignment horizontal="center" wrapText="1"/>
    </xf>
    <xf numFmtId="0" fontId="32" fillId="13" borderId="66" xfId="0" applyFont="1" applyFill="1" applyBorder="1" applyAlignment="1">
      <alignment horizontal="center"/>
    </xf>
    <xf numFmtId="168" fontId="33" fillId="23" borderId="78" xfId="0" applyNumberFormat="1" applyFont="1" applyFill="1" applyBorder="1" applyAlignment="1">
      <alignment horizontal="center" vertical="center"/>
    </xf>
    <xf numFmtId="168" fontId="33" fillId="23" borderId="37" xfId="0" applyNumberFormat="1" applyFont="1" applyFill="1" applyBorder="1" applyAlignment="1">
      <alignment horizontal="center" vertical="center"/>
    </xf>
    <xf numFmtId="8" fontId="46" fillId="23" borderId="62" xfId="0" applyNumberFormat="1" applyFont="1" applyFill="1" applyBorder="1" applyAlignment="1">
      <alignment horizontal="center" vertical="center"/>
    </xf>
    <xf numFmtId="0" fontId="46" fillId="23" borderId="26" xfId="0" applyFont="1" applyFill="1" applyBorder="1" applyAlignment="1">
      <alignment horizontal="center" vertical="center"/>
    </xf>
    <xf numFmtId="0" fontId="29" fillId="21" borderId="67" xfId="0" applyNumberFormat="1" applyFont="1" applyFill="1" applyBorder="1" applyAlignment="1">
      <alignment horizontal="center"/>
    </xf>
    <xf numFmtId="0" fontId="29" fillId="21" borderId="51" xfId="0" applyNumberFormat="1" applyFont="1" applyFill="1" applyBorder="1" applyAlignment="1">
      <alignment horizontal="center"/>
    </xf>
    <xf numFmtId="0" fontId="29" fillId="21" borderId="33" xfId="0" applyNumberFormat="1" applyFont="1" applyFill="1" applyBorder="1" applyAlignment="1">
      <alignment horizontal="center"/>
    </xf>
    <xf numFmtId="0" fontId="29" fillId="21" borderId="64" xfId="0" applyFont="1" applyFill="1" applyBorder="1" applyAlignment="1">
      <alignment horizontal="center"/>
    </xf>
    <xf numFmtId="0" fontId="29" fillId="21" borderId="65" xfId="0" applyFont="1" applyFill="1" applyBorder="1" applyAlignment="1">
      <alignment horizontal="center"/>
    </xf>
    <xf numFmtId="0" fontId="29" fillId="21" borderId="79" xfId="0" applyFont="1" applyFill="1" applyBorder="1" applyAlignment="1">
      <alignment horizontal="center"/>
    </xf>
    <xf numFmtId="1" fontId="30" fillId="16" borderId="35" xfId="0" applyNumberFormat="1" applyFont="1" applyFill="1" applyBorder="1" applyAlignment="1" applyProtection="1">
      <alignment horizontal="center"/>
      <protection locked="0"/>
    </xf>
    <xf numFmtId="1" fontId="30" fillId="16" borderId="63" xfId="0" applyNumberFormat="1" applyFont="1" applyFill="1" applyBorder="1" applyAlignment="1" applyProtection="1">
      <alignment horizontal="center"/>
      <protection locked="0"/>
    </xf>
    <xf numFmtId="168" fontId="34" fillId="5" borderId="25" xfId="0" applyNumberFormat="1" applyFont="1" applyFill="1" applyBorder="1" applyAlignment="1">
      <alignment horizontal="center"/>
    </xf>
    <xf numFmtId="168" fontId="34" fillId="5" borderId="70" xfId="0" applyNumberFormat="1" applyFont="1" applyFill="1" applyBorder="1" applyAlignment="1">
      <alignment horizontal="center"/>
    </xf>
    <xf numFmtId="168" fontId="33" fillId="5" borderId="29" xfId="41" applyNumberFormat="1" applyFont="1" applyFill="1" applyBorder="1" applyAlignment="1">
      <alignment horizontal="center"/>
    </xf>
    <xf numFmtId="168" fontId="34" fillId="5" borderId="38" xfId="0" applyNumberFormat="1" applyFont="1" applyFill="1" applyBorder="1" applyAlignment="1">
      <alignment horizontal="center"/>
    </xf>
    <xf numFmtId="168" fontId="34" fillId="5" borderId="75" xfId="0" applyNumberFormat="1" applyFont="1" applyFill="1" applyBorder="1" applyAlignment="1">
      <alignment horizontal="center"/>
    </xf>
    <xf numFmtId="1" fontId="30" fillId="16" borderId="67" xfId="0" applyNumberFormat="1" applyFont="1" applyFill="1" applyBorder="1" applyAlignment="1" applyProtection="1">
      <alignment horizontal="center"/>
      <protection locked="0"/>
    </xf>
    <xf numFmtId="1" fontId="30" fillId="16" borderId="32" xfId="0" applyNumberFormat="1" applyFont="1" applyFill="1" applyBorder="1" applyAlignment="1" applyProtection="1">
      <alignment horizontal="center"/>
      <protection locked="0"/>
    </xf>
    <xf numFmtId="168" fontId="34" fillId="5" borderId="34" xfId="0" applyNumberFormat="1" applyFont="1" applyFill="1" applyBorder="1" applyAlignment="1">
      <alignment horizontal="center"/>
    </xf>
    <xf numFmtId="168" fontId="34" fillId="5" borderId="62" xfId="0" applyNumberFormat="1" applyFont="1" applyFill="1" applyBorder="1" applyAlignment="1">
      <alignment horizontal="center"/>
    </xf>
    <xf numFmtId="168" fontId="33" fillId="5" borderId="26" xfId="41" applyNumberFormat="1" applyFont="1" applyFill="1" applyBorder="1" applyAlignment="1">
      <alignment horizontal="center"/>
    </xf>
    <xf numFmtId="168" fontId="34" fillId="5" borderId="76" xfId="0" applyNumberFormat="1" applyFont="1" applyFill="1" applyBorder="1" applyAlignment="1">
      <alignment horizontal="center"/>
    </xf>
    <xf numFmtId="168" fontId="34" fillId="5" borderId="30" xfId="0" applyNumberFormat="1" applyFont="1" applyFill="1" applyBorder="1" applyAlignment="1">
      <alignment horizontal="center"/>
    </xf>
    <xf numFmtId="1" fontId="30" fillId="16" borderId="68" xfId="0" applyNumberFormat="1" applyFont="1" applyFill="1" applyBorder="1" applyAlignment="1" applyProtection="1">
      <alignment horizontal="center"/>
      <protection locked="0"/>
    </xf>
    <xf numFmtId="1" fontId="30" fillId="16" borderId="69" xfId="0" applyNumberFormat="1" applyFont="1" applyFill="1" applyBorder="1" applyAlignment="1" applyProtection="1">
      <alignment horizontal="center"/>
      <protection locked="0"/>
    </xf>
    <xf numFmtId="168" fontId="34" fillId="5" borderId="71" xfId="0" applyNumberFormat="1" applyFont="1" applyFill="1" applyBorder="1" applyAlignment="1">
      <alignment horizontal="center"/>
    </xf>
    <xf numFmtId="168" fontId="34" fillId="5" borderId="72" xfId="0" applyNumberFormat="1" applyFont="1" applyFill="1" applyBorder="1" applyAlignment="1">
      <alignment horizontal="center"/>
    </xf>
    <xf numFmtId="168" fontId="33" fillId="5" borderId="28" xfId="41" applyNumberFormat="1" applyFont="1" applyFill="1" applyBorder="1" applyAlignment="1">
      <alignment horizontal="center"/>
    </xf>
    <xf numFmtId="168" fontId="34" fillId="5" borderId="73" xfId="0" applyNumberFormat="1" applyFont="1" applyFill="1" applyBorder="1" applyAlignment="1">
      <alignment horizontal="center"/>
    </xf>
    <xf numFmtId="168" fontId="34" fillId="5" borderId="74" xfId="0" applyNumberFormat="1" applyFont="1" applyFill="1" applyBorder="1" applyAlignment="1">
      <alignment horizontal="center"/>
    </xf>
    <xf numFmtId="0" fontId="26" fillId="27" borderId="40" xfId="0" applyFont="1" applyFill="1" applyBorder="1" applyAlignment="1">
      <alignment horizontal="center"/>
    </xf>
    <xf numFmtId="0" fontId="27" fillId="0" borderId="80" xfId="0" applyFont="1" applyBorder="1" applyAlignment="1"/>
    <xf numFmtId="0" fontId="50" fillId="25" borderId="40" xfId="0" applyFont="1" applyFill="1" applyBorder="1" applyAlignment="1">
      <alignment horizontal="center"/>
    </xf>
    <xf numFmtId="0" fontId="0" fillId="0" borderId="80" xfId="0" applyBorder="1" applyAlignment="1"/>
    <xf numFmtId="0" fontId="26" fillId="21" borderId="4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Percent" xfId="41" builtinId="5"/>
    <cellStyle name="Title" xfId="42" builtinId="15" customBuiltin="1"/>
    <cellStyle name="Total" xfId="43" builtinId="25" customBuiltin="1"/>
    <cellStyle name="Warning Text" xfId="44" builtinId="11" customBuiltin="1"/>
  </cellStyles>
  <dxfs count="2">
    <dxf>
      <font>
        <b val="0"/>
        <condense val="0"/>
        <extend val="0"/>
        <color indexed="8"/>
      </font>
      <fill>
        <patternFill patternType="solid">
          <fgColor indexed="64"/>
          <bgColor indexed="10"/>
        </patternFill>
      </fill>
    </dxf>
    <dxf>
      <font>
        <b val="0"/>
        <condense val="0"/>
        <extend val="0"/>
        <color indexed="8"/>
      </font>
      <fill>
        <patternFill patternType="solid">
          <fgColor indexed="64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5B2DF"/>
      <rgbColor rgb="00993366"/>
      <rgbColor rgb="00FFFFCC"/>
      <rgbColor rgb="00CCFFFF"/>
      <rgbColor rgb="00660066"/>
      <rgbColor rgb="00FF8080"/>
      <rgbColor rgb="000047FF"/>
      <rgbColor rgb="00CCCCCC"/>
      <rgbColor rgb="00000080"/>
      <rgbColor rgb="00FF00FF"/>
      <rgbColor rgb="00E6FF00"/>
      <rgbColor rgb="0000FFFF"/>
      <rgbColor rgb="00800080"/>
      <rgbColor rgb="00800000"/>
      <rgbColor rgb="00008080"/>
      <rgbColor rgb="000000FF"/>
      <rgbColor rgb="000099FF"/>
      <rgbColor rgb="00DFDFDF"/>
      <rgbColor rgb="00CCFFCC"/>
      <rgbColor rgb="00FFFF99"/>
      <rgbColor rgb="0099CCFF"/>
      <rgbColor rgb="00FF99CC"/>
      <rgbColor rgb="00BFBFBF"/>
      <rgbColor rgb="00FFCC99"/>
      <rgbColor rgb="003366FF"/>
      <rgbColor rgb="0033CCCC"/>
      <rgbColor rgb="0099CC00"/>
      <rgbColor rgb="00FFCC00"/>
      <rgbColor rgb="00DFB200"/>
      <rgbColor rgb="00FF6600"/>
      <rgbColor rgb="004C4C4C"/>
      <rgbColor rgb="00B3B3B3"/>
      <rgbColor rgb="00003366"/>
      <rgbColor rgb="00339966"/>
      <rgbColor rgb="00003300"/>
      <rgbColor rgb="003F3F3F"/>
      <rgbColor rgb="00993300"/>
      <rgbColor rgb="00993366"/>
      <rgbColor rgb="00333399"/>
      <rgbColor rgb="00333333"/>
    </indexedColors>
    <mruColors>
      <color rgb="FF009900"/>
      <color rgb="FFFF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2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Loan vs Purchased vs</a:t>
            </a:r>
            <a:r>
              <a:rPr lang="en-US" baseline="0"/>
              <a:t> Resold</a:t>
            </a:r>
            <a:endParaRPr lang="en-US"/>
          </a:p>
        </c:rich>
      </c:tx>
      <c:layout>
        <c:manualLayout>
          <c:xMode val="edge"/>
          <c:yMode val="edge"/>
          <c:x val="0.26877360134118161"/>
          <c:y val="2.64102495662618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45980400417568"/>
          <c:y val="0.21204928562170935"/>
          <c:w val="0.80088012113133311"/>
          <c:h val="0.68094700171478495"/>
        </c:manualLayout>
      </c:layout>
      <c:areaChart>
        <c:grouping val="standard"/>
        <c:varyColors val="0"/>
        <c:ser>
          <c:idx val="1"/>
          <c:order val="0"/>
          <c:tx>
            <c:strRef>
              <c:f>'Full Am'!$F$3</c:f>
              <c:strCache>
                <c:ptCount val="1"/>
                <c:pt idx="0">
                  <c:v>Loan Balance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'Full Am'!$F$4:$F$364</c:f>
              <c:numCache>
                <c:formatCode>_(* #,##0.00_);_(* \(#,##0.00\);_(* \-??_);_(@_)</c:formatCode>
                <c:ptCount val="361"/>
                <c:pt idx="0" formatCode="_(&quot;$&quot;* #,##0.00_);_(&quot;$&quot;* \(#,##0.00\);_(&quot;$&quot;* \-??_);_(@_)">
                  <c:v>26872.09</c:v>
                </c:pt>
                <c:pt idx="1">
                  <c:v>26805.849174345251</c:v>
                </c:pt>
                <c:pt idx="2">
                  <c:v>26739.056341810043</c:v>
                </c:pt>
                <c:pt idx="3">
                  <c:v>26671.706902337042</c:v>
                </c:pt>
                <c:pt idx="4">
                  <c:v>26603.796217535102</c:v>
                </c:pt>
                <c:pt idx="5">
                  <c:v>26535.319610359809</c:v>
                </c:pt>
                <c:pt idx="6">
                  <c:v>26466.272364791392</c:v>
                </c:pt>
                <c:pt idx="7">
                  <c:v>26396.649725509902</c:v>
                </c:pt>
                <c:pt idx="8">
                  <c:v>26326.446897567734</c:v>
                </c:pt>
                <c:pt idx="9">
                  <c:v>26255.65904605938</c:v>
                </c:pt>
                <c:pt idx="10">
                  <c:v>26184.281295788456</c:v>
                </c:pt>
                <c:pt idx="11">
                  <c:v>26112.308730931942</c:v>
                </c:pt>
                <c:pt idx="12">
                  <c:v>26039.736394701624</c:v>
                </c:pt>
                <c:pt idx="13">
                  <c:v>25966.559289002722</c:v>
                </c:pt>
                <c:pt idx="14">
                  <c:v>25892.772374089662</c:v>
                </c:pt>
                <c:pt idx="15">
                  <c:v>25818.37056821899</c:v>
                </c:pt>
                <c:pt idx="16">
                  <c:v>25743.348747299398</c:v>
                </c:pt>
                <c:pt idx="17">
                  <c:v>25667.701744538808</c:v>
                </c:pt>
                <c:pt idx="18">
                  <c:v>25591.42435008855</c:v>
                </c:pt>
                <c:pt idx="19">
                  <c:v>25514.511310684538</c:v>
                </c:pt>
                <c:pt idx="20">
                  <c:v>25436.957329285491</c:v>
                </c:pt>
                <c:pt idx="21">
                  <c:v>25358.757064708119</c:v>
                </c:pt>
                <c:pt idx="22">
                  <c:v>25279.905131259271</c:v>
                </c:pt>
                <c:pt idx="23">
                  <c:v>25200.396098365014</c:v>
                </c:pt>
                <c:pt idx="24">
                  <c:v>25120.224490196637</c:v>
                </c:pt>
                <c:pt idx="25">
                  <c:v>25039.384785293525</c:v>
                </c:pt>
                <c:pt idx="26">
                  <c:v>24957.871416182887</c:v>
                </c:pt>
                <c:pt idx="27">
                  <c:v>24875.678768996328</c:v>
                </c:pt>
                <c:pt idx="28">
                  <c:v>24792.801183083215</c:v>
                </c:pt>
                <c:pt idx="29">
                  <c:v>24709.232950620826</c:v>
                </c:pt>
                <c:pt idx="30">
                  <c:v>24624.96831622125</c:v>
                </c:pt>
                <c:pt idx="31">
                  <c:v>24540.00147653501</c:v>
                </c:pt>
                <c:pt idx="32">
                  <c:v>24454.326579851386</c:v>
                </c:pt>
                <c:pt idx="33">
                  <c:v>24367.937725695396</c:v>
                </c:pt>
                <c:pt idx="34">
                  <c:v>24280.828964421442</c:v>
                </c:pt>
                <c:pt idx="35">
                  <c:v>24192.994296803536</c:v>
                </c:pt>
                <c:pt idx="36">
                  <c:v>24104.427673622147</c:v>
                </c:pt>
                <c:pt idx="37">
                  <c:v>24015.122995247581</c:v>
                </c:pt>
                <c:pt idx="38">
                  <c:v>23925.074111219892</c:v>
                </c:pt>
                <c:pt idx="39">
                  <c:v>23834.274819825307</c:v>
                </c:pt>
                <c:pt idx="40">
                  <c:v>23742.7188676691</c:v>
                </c:pt>
                <c:pt idx="41">
                  <c:v>23650.399949244926</c:v>
                </c:pt>
                <c:pt idx="42">
                  <c:v>23557.31170650055</c:v>
                </c:pt>
                <c:pt idx="43">
                  <c:v>23463.447728399969</c:v>
                </c:pt>
                <c:pt idx="44">
                  <c:v>23368.801550481887</c:v>
                </c:pt>
                <c:pt idx="45">
                  <c:v>23273.366654414487</c:v>
                </c:pt>
                <c:pt idx="46">
                  <c:v>23177.136467546523</c:v>
                </c:pt>
                <c:pt idx="47">
                  <c:v>23080.104362454658</c:v>
                </c:pt>
                <c:pt idx="48">
                  <c:v>22982.26365648703</c:v>
                </c:pt>
                <c:pt idx="49">
                  <c:v>22883.607611303003</c:v>
                </c:pt>
                <c:pt idx="50">
                  <c:v>22784.12943240911</c:v>
                </c:pt>
                <c:pt idx="51">
                  <c:v>22683.822268691103</c:v>
                </c:pt>
                <c:pt idx="52">
                  <c:v>22582.679211942112</c:v>
                </c:pt>
                <c:pt idx="53">
                  <c:v>22480.693296386879</c:v>
                </c:pt>
                <c:pt idx="54">
                  <c:v>22377.857498202018</c:v>
                </c:pt>
                <c:pt idx="55">
                  <c:v>22274.164735032286</c:v>
                </c:pt>
                <c:pt idx="56">
                  <c:v>22169.607865502803</c:v>
                </c:pt>
                <c:pt idx="57">
                  <c:v>22064.179688727243</c:v>
                </c:pt>
                <c:pt idx="58">
                  <c:v>21957.872943811886</c:v>
                </c:pt>
                <c:pt idx="59">
                  <c:v>21850.680309355568</c:v>
                </c:pt>
                <c:pt idx="60">
                  <c:v>21742.594402945448</c:v>
                </c:pt>
                <c:pt idx="61">
                  <c:v>21633.607780648577</c:v>
                </c:pt>
                <c:pt idx="62">
                  <c:v>21523.712936499232</c:v>
                </c:pt>
                <c:pt idx="63">
                  <c:v>21412.902301981976</c:v>
                </c:pt>
                <c:pt idx="64">
                  <c:v>21301.168245510409</c:v>
                </c:pt>
                <c:pt idx="65">
                  <c:v>21188.503071901578</c:v>
                </c:pt>
                <c:pt idx="66">
                  <c:v>21074.899021846006</c:v>
                </c:pt>
                <c:pt idx="67">
                  <c:v>20960.348271373306</c:v>
                </c:pt>
                <c:pt idx="68">
                  <c:v>20844.842931313335</c:v>
                </c:pt>
                <c:pt idx="69">
                  <c:v>20728.375046752863</c:v>
                </c:pt>
                <c:pt idx="70">
                  <c:v>20610.936596487718</c:v>
                </c:pt>
                <c:pt idx="71">
                  <c:v>20492.519492470365</c:v>
                </c:pt>
                <c:pt idx="72">
                  <c:v>20373.115579252866</c:v>
                </c:pt>
                <c:pt idx="73">
                  <c:v>20252.716633425222</c:v>
                </c:pt>
                <c:pt idx="74">
                  <c:v>20131.314363049016</c:v>
                </c:pt>
                <c:pt idx="75">
                  <c:v>20008.900407086341</c:v>
                </c:pt>
                <c:pt idx="76">
                  <c:v>19885.466334823977</c:v>
                </c:pt>
                <c:pt idx="77">
                  <c:v>19761.00364529276</c:v>
                </c:pt>
                <c:pt idx="78">
                  <c:v>19635.503766682115</c:v>
                </c:pt>
                <c:pt idx="79">
                  <c:v>19508.958055749717</c:v>
                </c:pt>
                <c:pt idx="80">
                  <c:v>19381.357797226214</c:v>
                </c:pt>
                <c:pt idx="81">
                  <c:v>19252.694203215015</c:v>
                </c:pt>
                <c:pt idx="82">
                  <c:v>19122.958412587057</c:v>
                </c:pt>
                <c:pt idx="83">
                  <c:v>18992.141490370534</c:v>
                </c:pt>
                <c:pt idx="84">
                  <c:v>18860.234427135536</c:v>
                </c:pt>
                <c:pt idx="85">
                  <c:v>18727.228138373583</c:v>
                </c:pt>
                <c:pt idx="86">
                  <c:v>18593.113463871945</c:v>
                </c:pt>
                <c:pt idx="87">
                  <c:v>18457.881167082793</c:v>
                </c:pt>
                <c:pt idx="88">
                  <c:v>18321.521934487064</c:v>
                </c:pt>
                <c:pt idx="89">
                  <c:v>18184.026374953039</c:v>
                </c:pt>
                <c:pt idx="90">
                  <c:v>18045.385019089565</c:v>
                </c:pt>
                <c:pt idx="91">
                  <c:v>17905.588318593895</c:v>
                </c:pt>
                <c:pt idx="92">
                  <c:v>17764.626645594093</c:v>
                </c:pt>
                <c:pt idx="93">
                  <c:v>17622.49029198596</c:v>
                </c:pt>
                <c:pt idx="94">
                  <c:v>17479.169468764427</c:v>
                </c:pt>
                <c:pt idx="95">
                  <c:v>17334.654305349381</c:v>
                </c:pt>
                <c:pt idx="96">
                  <c:v>17188.934848905876</c:v>
                </c:pt>
                <c:pt idx="97">
                  <c:v>17042.001063658674</c:v>
                </c:pt>
                <c:pt idx="98">
                  <c:v>16893.84283020108</c:v>
                </c:pt>
                <c:pt idx="99">
                  <c:v>16744.449944798005</c:v>
                </c:pt>
                <c:pt idx="100">
                  <c:v>16593.81211868324</c:v>
                </c:pt>
                <c:pt idx="101">
                  <c:v>16441.918977350848</c:v>
                </c:pt>
                <c:pt idx="102">
                  <c:v>16288.760059840688</c:v>
                </c:pt>
                <c:pt idx="103">
                  <c:v>16134.324818017943</c:v>
                </c:pt>
                <c:pt idx="104">
                  <c:v>15978.602615846676</c:v>
                </c:pt>
                <c:pt idx="105">
                  <c:v>15821.582728657315</c:v>
                </c:pt>
                <c:pt idx="106">
                  <c:v>15663.254342408041</c:v>
                </c:pt>
                <c:pt idx="107">
                  <c:v>15503.606552940024</c:v>
                </c:pt>
                <c:pt idx="108">
                  <c:v>15342.628365226441</c:v>
                </c:pt>
                <c:pt idx="109">
                  <c:v>15180.308692615245</c:v>
                </c:pt>
                <c:pt idx="110">
                  <c:v>15016.636356065621</c:v>
                </c:pt>
                <c:pt idx="111">
                  <c:v>14851.600083378084</c:v>
                </c:pt>
                <c:pt idx="112">
                  <c:v>14685.18850841815</c:v>
                </c:pt>
                <c:pt idx="113">
                  <c:v>14517.39017033355</c:v>
                </c:pt>
                <c:pt idx="114">
                  <c:v>14348.193512764912</c:v>
                </c:pt>
                <c:pt idx="115">
                  <c:v>14177.586883049869</c:v>
                </c:pt>
                <c:pt idx="116">
                  <c:v>14005.558531420535</c:v>
                </c:pt>
                <c:pt idx="117">
                  <c:v>13832.096610194289</c:v>
                </c:pt>
                <c:pt idx="118">
                  <c:v>13657.189172957824</c:v>
                </c:pt>
                <c:pt idx="119">
                  <c:v>13480.824173744388</c:v>
                </c:pt>
                <c:pt idx="120">
                  <c:v>13302.989466204173</c:v>
                </c:pt>
                <c:pt idx="121">
                  <c:v>13123.672802767791</c:v>
                </c:pt>
                <c:pt idx="122">
                  <c:v>12942.861833802772</c:v>
                </c:pt>
                <c:pt idx="123">
                  <c:v>12760.544106763044</c:v>
                </c:pt>
                <c:pt idx="124">
                  <c:v>12576.707065331319</c:v>
                </c:pt>
                <c:pt idx="125">
                  <c:v>12391.338048554329</c:v>
                </c:pt>
                <c:pt idx="126">
                  <c:v>12204.424289970864</c:v>
                </c:pt>
                <c:pt idx="127">
                  <c:v>12015.952916732538</c:v>
                </c:pt>
                <c:pt idx="128">
                  <c:v>11825.910948717226</c:v>
                </c:pt>
                <c:pt idx="129">
                  <c:v>11634.285297635119</c:v>
                </c:pt>
                <c:pt idx="130">
                  <c:v>11441.062766127328</c:v>
                </c:pt>
                <c:pt idx="131">
                  <c:v>11246.230046856972</c:v>
                </c:pt>
                <c:pt idx="132">
                  <c:v>11049.773721592695</c:v>
                </c:pt>
                <c:pt idx="133">
                  <c:v>10851.680260284551</c:v>
                </c:pt>
                <c:pt idx="134">
                  <c:v>10651.936020132172</c:v>
                </c:pt>
                <c:pt idx="135">
                  <c:v>10450.527244645191</c:v>
                </c:pt>
                <c:pt idx="136">
                  <c:v>10247.440062695818</c:v>
                </c:pt>
                <c:pt idx="137">
                  <c:v>10042.660487563533</c:v>
                </c:pt>
                <c:pt idx="138">
                  <c:v>9836.1744159718128</c:v>
                </c:pt>
                <c:pt idx="139">
                  <c:v>9627.9676271168282</c:v>
                </c:pt>
                <c:pt idx="140">
                  <c:v>9418.0257816880512</c:v>
                </c:pt>
                <c:pt idx="141">
                  <c:v>9206.3344208807011</c:v>
                </c:pt>
                <c:pt idx="142">
                  <c:v>8992.8789653999556</c:v>
                </c:pt>
                <c:pt idx="143">
                  <c:v>8777.644714456872</c:v>
                </c:pt>
                <c:pt idx="144">
                  <c:v>8560.6168447559285</c:v>
                </c:pt>
                <c:pt idx="145">
                  <c:v>8341.7804094741441</c:v>
                </c:pt>
                <c:pt idx="146">
                  <c:v>8121.1203372316777</c:v>
                </c:pt>
                <c:pt idx="147">
                  <c:v>7898.621431053858</c:v>
                </c:pt>
                <c:pt idx="148">
                  <c:v>7674.2683673245565</c:v>
                </c:pt>
                <c:pt idx="149">
                  <c:v>7448.0456947308439</c:v>
                </c:pt>
                <c:pt idx="150">
                  <c:v>7219.9378331988501</c:v>
                </c:pt>
                <c:pt idx="151">
                  <c:v>6989.9290728207561</c:v>
                </c:pt>
                <c:pt idx="152">
                  <c:v>6758.0035727728455</c:v>
                </c:pt>
                <c:pt idx="153">
                  <c:v>6524.1453602245356</c:v>
                </c:pt>
                <c:pt idx="154">
                  <c:v>6288.3383292383232</c:v>
                </c:pt>
                <c:pt idx="155">
                  <c:v>6050.5662396605585</c:v>
                </c:pt>
                <c:pt idx="156">
                  <c:v>5810.812716002979</c:v>
                </c:pt>
                <c:pt idx="157">
                  <c:v>5569.06124631492</c:v>
                </c:pt>
                <c:pt idx="158">
                  <c:v>5325.2951810461273</c:v>
                </c:pt>
                <c:pt idx="159">
                  <c:v>5079.4977319000945</c:v>
                </c:pt>
                <c:pt idx="160">
                  <c:v>4831.6519706778445</c:v>
                </c:pt>
                <c:pt idx="161">
                  <c:v>4581.7408281120761</c:v>
                </c:pt>
                <c:pt idx="162">
                  <c:v>4329.747092691593</c:v>
                </c:pt>
                <c:pt idx="163">
                  <c:v>4075.653409475939</c:v>
                </c:pt>
                <c:pt idx="164">
                  <c:v>3819.4422789001546</c:v>
                </c:pt>
                <c:pt idx="165">
                  <c:v>3561.0960555695719</c:v>
                </c:pt>
                <c:pt idx="166">
                  <c:v>3300.596947044568</c:v>
                </c:pt>
                <c:pt idx="167">
                  <c:v>3037.9270126151887</c:v>
                </c:pt>
                <c:pt idx="168">
                  <c:v>2773.0681620655646</c:v>
                </c:pt>
                <c:pt idx="169">
                  <c:v>2506.0021544280271</c:v>
                </c:pt>
                <c:pt idx="170">
                  <c:v>2236.7105967268435</c:v>
                </c:pt>
                <c:pt idx="171">
                  <c:v>1965.1749427114833</c:v>
                </c:pt>
                <c:pt idx="172">
                  <c:v>1691.3764915793286</c:v>
                </c:pt>
                <c:pt idx="173">
                  <c:v>1415.296386687739</c:v>
                </c:pt>
                <c:pt idx="174">
                  <c:v>1136.9156142553861</c:v>
                </c:pt>
                <c:pt idx="175">
                  <c:v>856.21500205276379</c:v>
                </c:pt>
                <c:pt idx="176">
                  <c:v>573.17521808178628</c:v>
                </c:pt>
                <c:pt idx="177">
                  <c:v>287.7767692443839</c:v>
                </c:pt>
                <c:pt idx="178">
                  <c:v>3.2400748750660568E-12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3"/>
          <c:order val="1"/>
          <c:tx>
            <c:strRef>
              <c:f>'Purchase Am'!$F$3</c:f>
              <c:strCache>
                <c:ptCount val="1"/>
                <c:pt idx="0">
                  <c:v>Purchase Balance</c:v>
                </c:pt>
              </c:strCache>
            </c:strRef>
          </c:tx>
          <c:spPr>
            <a:solidFill>
              <a:srgbClr val="009900"/>
            </a:solidFill>
            <a:ln>
              <a:solidFill>
                <a:srgbClr val="000000"/>
              </a:solidFill>
            </a:ln>
          </c:spPr>
          <c:val>
            <c:numRef>
              <c:f>'Purchase Am'!$F$4:$F$364</c:f>
              <c:numCache>
                <c:formatCode>_(* #,##0.00_);_(* \(#,##0.00\);_(* \-??_);_(@_)</c:formatCode>
                <c:ptCount val="361"/>
                <c:pt idx="0" formatCode="_(&quot;$&quot;* #,##0.00_);_(&quot;$&quot;* \(#,##0.00\);_(&quot;$&quot;* \-??_);_(@_)">
                  <c:v>22642.49</c:v>
                </c:pt>
                <c:pt idx="1">
                  <c:v>22586.675315229317</c:v>
                </c:pt>
                <c:pt idx="2">
                  <c:v>22530.395508085545</c:v>
                </c:pt>
                <c:pt idx="3">
                  <c:v>22473.646702548907</c:v>
                </c:pt>
                <c:pt idx="4">
                  <c:v>22416.424990299463</c:v>
                </c:pt>
                <c:pt idx="5">
                  <c:v>22358.726430447943</c:v>
                </c:pt>
                <c:pt idx="6">
                  <c:v>22300.547049264325</c:v>
                </c:pt>
                <c:pt idx="7">
                  <c:v>22241.882839904178</c:v>
                </c:pt>
                <c:pt idx="8">
                  <c:v>22182.729762132694</c:v>
                </c:pt>
                <c:pt idx="9">
                  <c:v>22123.083742046449</c:v>
                </c:pt>
                <c:pt idx="10">
                  <c:v>22062.940671792818</c:v>
                </c:pt>
                <c:pt idx="11">
                  <c:v>22002.296409287075</c:v>
                </c:pt>
                <c:pt idx="12">
                  <c:v>21941.146777927119</c:v>
                </c:pt>
                <c:pt idx="13">
                  <c:v>21879.487566305826</c:v>
                </c:pt>
                <c:pt idx="14">
                  <c:v>21817.314527921026</c:v>
                </c:pt>
                <c:pt idx="15">
                  <c:v>21754.623380883018</c:v>
                </c:pt>
                <c:pt idx="16">
                  <c:v>21691.409807619693</c:v>
                </c:pt>
                <c:pt idx="17">
                  <c:v>21627.669454579172</c:v>
                </c:pt>
                <c:pt idx="18">
                  <c:v>21563.397931929983</c:v>
                </c:pt>
                <c:pt idx="19">
                  <c:v>21498.590813258717</c:v>
                </c:pt>
                <c:pt idx="20">
                  <c:v>21433.243635265189</c:v>
                </c:pt>
                <c:pt idx="21">
                  <c:v>21367.35189745505</c:v>
                </c:pt>
                <c:pt idx="22">
                  <c:v>21300.911061829825</c:v>
                </c:pt>
                <c:pt idx="23">
                  <c:v>21233.916552574392</c:v>
                </c:pt>
                <c:pt idx="24">
                  <c:v>21166.36375574183</c:v>
                </c:pt>
                <c:pt idx="25">
                  <c:v>21098.248018935661</c:v>
                </c:pt>
                <c:pt idx="26">
                  <c:v>21029.564650989443</c:v>
                </c:pt>
                <c:pt idx="27">
                  <c:v>20960.308921643671</c:v>
                </c:pt>
                <c:pt idx="28">
                  <c:v>20890.476061220019</c:v>
                </c:pt>
                <c:pt idx="29">
                  <c:v>20820.061260292834</c:v>
                </c:pt>
                <c:pt idx="30">
                  <c:v>20749.059669357925</c:v>
                </c:pt>
                <c:pt idx="31">
                  <c:v>20677.466398498556</c:v>
                </c:pt>
                <c:pt idx="32">
                  <c:v>20605.276517048693</c:v>
                </c:pt>
                <c:pt idx="33">
                  <c:v>20532.485053253415</c:v>
                </c:pt>
                <c:pt idx="34">
                  <c:v>20459.08699392651</c:v>
                </c:pt>
                <c:pt idx="35">
                  <c:v>20385.077284105213</c:v>
                </c:pt>
                <c:pt idx="36">
                  <c:v>20310.450826702072</c:v>
                </c:pt>
                <c:pt idx="37">
                  <c:v>20235.202482153905</c:v>
                </c:pt>
                <c:pt idx="38">
                  <c:v>20159.32706806784</c:v>
                </c:pt>
                <c:pt idx="39">
                  <c:v>20082.819358864388</c:v>
                </c:pt>
                <c:pt idx="40">
                  <c:v>20005.674085417573</c:v>
                </c:pt>
                <c:pt idx="41">
                  <c:v>19927.885934692036</c:v>
                </c:pt>
                <c:pt idx="42">
                  <c:v>19849.449549377121</c:v>
                </c:pt>
                <c:pt idx="43">
                  <c:v>19770.359527517914</c:v>
                </c:pt>
                <c:pt idx="44">
                  <c:v>19690.610422143214</c:v>
                </c:pt>
                <c:pt idx="45">
                  <c:v>19610.196740890391</c:v>
                </c:pt>
                <c:pt idx="46">
                  <c:v>19529.112945627126</c:v>
                </c:pt>
                <c:pt idx="47">
                  <c:v>19447.353452070001</c:v>
                </c:pt>
                <c:pt idx="48">
                  <c:v>19364.9126293999</c:v>
                </c:pt>
                <c:pt idx="49">
                  <c:v>19281.784799874215</c:v>
                </c:pt>
                <c:pt idx="50">
                  <c:v>19197.964238435816</c:v>
                </c:pt>
                <c:pt idx="51">
                  <c:v>19113.445172318763</c:v>
                </c:pt>
                <c:pt idx="52">
                  <c:v>19028.221780650736</c:v>
                </c:pt>
                <c:pt idx="53">
                  <c:v>18942.288194052144</c:v>
                </c:pt>
                <c:pt idx="54">
                  <c:v>18855.638494231895</c:v>
                </c:pt>
                <c:pt idx="55">
                  <c:v>18768.266713579811</c:v>
                </c:pt>
                <c:pt idx="56">
                  <c:v>18680.166834755626</c:v>
                </c:pt>
                <c:pt idx="57">
                  <c:v>18591.332790274573</c:v>
                </c:pt>
                <c:pt idx="58">
                  <c:v>18501.75846208951</c:v>
                </c:pt>
                <c:pt idx="59">
                  <c:v>18411.437681169573</c:v>
                </c:pt>
                <c:pt idx="60">
                  <c:v>18320.364227075304</c:v>
                </c:pt>
                <c:pt idx="61">
                  <c:v>18228.531827530249</c:v>
                </c:pt>
                <c:pt idx="62">
                  <c:v>18135.934157988984</c:v>
                </c:pt>
                <c:pt idx="63">
                  <c:v>18042.564841201543</c:v>
                </c:pt>
                <c:pt idx="64">
                  <c:v>17948.417446774205</c:v>
                </c:pt>
                <c:pt idx="65">
                  <c:v>17853.485490726642</c:v>
                </c:pt>
                <c:pt idx="66">
                  <c:v>17757.762435045348</c:v>
                </c:pt>
                <c:pt idx="67">
                  <c:v>17661.241687233374</c:v>
                </c:pt>
                <c:pt idx="68">
                  <c:v>17563.916599856304</c:v>
                </c:pt>
                <c:pt idx="69">
                  <c:v>17465.780470084424</c:v>
                </c:pt>
                <c:pt idx="70">
                  <c:v>17366.826539231111</c:v>
                </c:pt>
                <c:pt idx="71">
                  <c:v>17267.047992287353</c:v>
                </c:pt>
                <c:pt idx="72">
                  <c:v>17166.437957452399</c:v>
                </c:pt>
                <c:pt idx="73">
                  <c:v>17064.989505660487</c:v>
                </c:pt>
                <c:pt idx="74">
                  <c:v>16962.69565010364</c:v>
                </c:pt>
                <c:pt idx="75">
                  <c:v>16859.549345750489</c:v>
                </c:pt>
                <c:pt idx="76">
                  <c:v>16755.543488861058</c:v>
                </c:pt>
                <c:pt idx="77">
                  <c:v>16650.670916497551</c:v>
                </c:pt>
                <c:pt idx="78">
                  <c:v>16544.924406031016</c:v>
                </c:pt>
                <c:pt idx="79">
                  <c:v>16438.296674643923</c:v>
                </c:pt>
                <c:pt idx="80">
                  <c:v>16330.780378828606</c:v>
                </c:pt>
                <c:pt idx="81">
                  <c:v>16222.368113881494</c:v>
                </c:pt>
                <c:pt idx="82">
                  <c:v>16113.052413393156</c:v>
                </c:pt>
                <c:pt idx="83">
                  <c:v>16002.825748734082</c:v>
                </c:pt>
                <c:pt idx="84">
                  <c:v>15891.680528536182</c:v>
                </c:pt>
                <c:pt idx="85">
                  <c:v>15779.609098169967</c:v>
                </c:pt>
                <c:pt idx="86">
                  <c:v>15666.603739217368</c:v>
                </c:pt>
                <c:pt idx="87">
                  <c:v>15552.656668940162</c:v>
                </c:pt>
                <c:pt idx="88">
                  <c:v>15437.76003974398</c:v>
                </c:pt>
                <c:pt idx="89">
                  <c:v>15321.90593863783</c:v>
                </c:pt>
                <c:pt idx="90">
                  <c:v>15205.086386689129</c:v>
                </c:pt>
                <c:pt idx="91">
                  <c:v>15087.293338474188</c:v>
                </c:pt>
                <c:pt idx="92">
                  <c:v>14968.518681524123</c:v>
                </c:pt>
                <c:pt idx="93">
                  <c:v>14848.75423576614</c:v>
                </c:pt>
                <c:pt idx="94">
                  <c:v>14727.991752960175</c:v>
                </c:pt>
                <c:pt idx="95">
                  <c:v>14606.222916130826</c:v>
                </c:pt>
                <c:pt idx="96">
                  <c:v>14483.439338994567</c:v>
                </c:pt>
                <c:pt idx="97">
                  <c:v>14359.632565382171</c:v>
                </c:pt>
                <c:pt idx="98">
                  <c:v>14234.79406865634</c:v>
                </c:pt>
                <c:pt idx="99">
                  <c:v>14108.915251124459</c:v>
                </c:pt>
                <c:pt idx="100">
                  <c:v>13981.98744344648</c:v>
                </c:pt>
                <c:pt idx="101">
                  <c:v>13854.00190403785</c:v>
                </c:pt>
                <c:pt idx="102">
                  <c:v>13724.949818467483</c:v>
                </c:pt>
                <c:pt idx="103">
                  <c:v>13594.822298850695</c:v>
                </c:pt>
                <c:pt idx="104">
                  <c:v>13463.610383237101</c:v>
                </c:pt>
                <c:pt idx="105">
                  <c:v>13331.305034993393</c:v>
                </c:pt>
                <c:pt idx="106">
                  <c:v>13197.897142180987</c:v>
                </c:pt>
                <c:pt idx="107">
                  <c:v>13063.37751692848</c:v>
                </c:pt>
                <c:pt idx="108">
                  <c:v>12927.736894798867</c:v>
                </c:pt>
                <c:pt idx="109">
                  <c:v>12790.965934151507</c:v>
                </c:pt>
                <c:pt idx="110">
                  <c:v>12653.055215498753</c:v>
                </c:pt>
                <c:pt idx="111">
                  <c:v>12513.995240857226</c:v>
                </c:pt>
                <c:pt idx="112">
                  <c:v>12373.776433093686</c:v>
                </c:pt>
                <c:pt idx="113">
                  <c:v>12232.38913526545</c:v>
                </c:pt>
                <c:pt idx="114">
                  <c:v>12089.823609955312</c:v>
                </c:pt>
                <c:pt idx="115">
                  <c:v>11946.070038600923</c:v>
                </c:pt>
                <c:pt idx="116">
                  <c:v>11801.118520818582</c:v>
                </c:pt>
                <c:pt idx="117">
                  <c:v>11654.959073721386</c:v>
                </c:pt>
                <c:pt idx="118">
                  <c:v>11507.581631231715</c:v>
                </c:pt>
                <c:pt idx="119">
                  <c:v>11358.976043387962</c:v>
                </c:pt>
                <c:pt idx="120">
                  <c:v>11209.132075645512</c:v>
                </c:pt>
                <c:pt idx="121">
                  <c:v>11058.039408171875</c:v>
                </c:pt>
                <c:pt idx="122">
                  <c:v>10905.687635135957</c:v>
                </c:pt>
                <c:pt idx="123">
                  <c:v>10752.066263991406</c:v>
                </c:pt>
                <c:pt idx="124">
                  <c:v>10597.164714753984</c:v>
                </c:pt>
                <c:pt idx="125">
                  <c:v>10440.972319272918</c:v>
                </c:pt>
                <c:pt idx="126">
                  <c:v>10283.478320496175</c:v>
                </c:pt>
                <c:pt idx="127">
                  <c:v>10124.671871729626</c:v>
                </c:pt>
                <c:pt idx="128">
                  <c:v>9964.5420358900228</c:v>
                </c:pt>
                <c:pt idx="129">
                  <c:v>9803.0777847517566</c:v>
                </c:pt>
                <c:pt idx="130">
                  <c:v>9640.2679981873371</c:v>
                </c:pt>
                <c:pt idx="131">
                  <c:v>9476.1014634015482</c:v>
                </c:pt>
                <c:pt idx="132">
                  <c:v>9310.5668741592108</c:v>
                </c:pt>
                <c:pt idx="133">
                  <c:v>9143.6528300065202</c:v>
                </c:pt>
                <c:pt idx="134">
                  <c:v>8975.3478354858908</c:v>
                </c:pt>
                <c:pt idx="135">
                  <c:v>8805.6402993442571</c:v>
                </c:pt>
                <c:pt idx="136">
                  <c:v>8634.5185337347757</c:v>
                </c:pt>
                <c:pt idx="137">
                  <c:v>8461.9707534118825</c:v>
                </c:pt>
                <c:pt idx="138">
                  <c:v>8287.9850749196321</c:v>
                </c:pt>
                <c:pt idx="139">
                  <c:v>8112.5495157732794</c:v>
                </c:pt>
                <c:pt idx="140">
                  <c:v>7935.6519936340401</c:v>
                </c:pt>
                <c:pt idx="141">
                  <c:v>7757.2803254769742</c:v>
                </c:pt>
                <c:pt idx="142">
                  <c:v>7577.4222267519326</c:v>
                </c:pt>
                <c:pt idx="143">
                  <c:v>7396.0653105375159</c:v>
                </c:pt>
                <c:pt idx="144">
                  <c:v>7213.1970866879783</c:v>
                </c:pt>
                <c:pt idx="145">
                  <c:v>7028.8049609730278</c:v>
                </c:pt>
                <c:pt idx="146">
                  <c:v>6842.8762342104528</c:v>
                </c:pt>
                <c:pt idx="147">
                  <c:v>6655.3981013915236</c:v>
                </c:pt>
                <c:pt idx="148">
                  <c:v>6466.3576507991029</c:v>
                </c:pt>
                <c:pt idx="149">
                  <c:v>6275.7418631184119</c:v>
                </c:pt>
                <c:pt idx="150">
                  <c:v>6083.537610540382</c:v>
                </c:pt>
                <c:pt idx="151">
                  <c:v>5889.7316558575358</c:v>
                </c:pt>
                <c:pt idx="152">
                  <c:v>5694.3106515523323</c:v>
                </c:pt>
                <c:pt idx="153">
                  <c:v>5497.2611388779187</c:v>
                </c:pt>
                <c:pt idx="154">
                  <c:v>5298.5695469312177</c:v>
                </c:pt>
                <c:pt idx="155">
                  <c:v>5098.2221917182942</c:v>
                </c:pt>
                <c:pt idx="156">
                  <c:v>4896.2052752119298</c:v>
                </c:pt>
                <c:pt idx="157">
                  <c:v>4692.5048844013463</c:v>
                </c:pt>
                <c:pt idx="158">
                  <c:v>4487.1069903340076</c:v>
                </c:pt>
                <c:pt idx="159">
                  <c:v>4279.9974471494415</c:v>
                </c:pt>
                <c:pt idx="160">
                  <c:v>4071.1619911050038</c:v>
                </c:pt>
                <c:pt idx="161">
                  <c:v>3860.5862395935292</c:v>
                </c:pt>
                <c:pt idx="162">
                  <c:v>3648.2556901527919</c:v>
                </c:pt>
                <c:pt idx="163">
                  <c:v>3434.1557194667153</c:v>
                </c:pt>
                <c:pt idx="164">
                  <c:v>3218.2715823582548</c:v>
                </c:pt>
                <c:pt idx="165">
                  <c:v>3000.5884107738902</c:v>
                </c:pt>
                <c:pt idx="166">
                  <c:v>2781.0912127596562</c:v>
                </c:pt>
                <c:pt idx="167">
                  <c:v>2559.764871428637</c:v>
                </c:pt>
                <c:pt idx="168">
                  <c:v>2336.5941439198591</c:v>
                </c:pt>
                <c:pt idx="169">
                  <c:v>2111.5636603485082</c:v>
                </c:pt>
                <c:pt idx="170">
                  <c:v>1884.6579227473958</c:v>
                </c:pt>
                <c:pt idx="171">
                  <c:v>1655.8613039996076</c:v>
                </c:pt>
                <c:pt idx="172">
                  <c:v>1425.1580467622543</c:v>
                </c:pt>
                <c:pt idx="173">
                  <c:v>1192.5322623812565</c:v>
                </c:pt>
                <c:pt idx="174">
                  <c:v>957.96792979708368</c:v>
                </c:pt>
                <c:pt idx="175">
                  <c:v>721.44889444137618</c:v>
                </c:pt>
                <c:pt idx="176">
                  <c:v>482.95886712437107</c:v>
                </c:pt>
                <c:pt idx="177">
                  <c:v>242.4814229130576</c:v>
                </c:pt>
                <c:pt idx="178">
                  <c:v>-1.6797230273368768E-11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0"/>
          <c:order val="2"/>
          <c:tx>
            <c:strRef>
              <c:f>'[1]Resale Am'!$F$3</c:f>
              <c:strCache>
                <c:ptCount val="1"/>
                <c:pt idx="0">
                  <c:v>Resold Balance</c:v>
                </c:pt>
              </c:strCache>
            </c:strRef>
          </c:tx>
          <c:spPr>
            <a:solidFill>
              <a:srgbClr val="000099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'[1]Resale Am'!$F$4:$F$151</c:f>
              <c:numCache>
                <c:formatCode>General</c:formatCode>
                <c:ptCount val="148"/>
                <c:pt idx="0">
                  <c:v>24655.51</c:v>
                </c:pt>
                <c:pt idx="1">
                  <c:v>24476.274470468419</c:v>
                </c:pt>
                <c:pt idx="2">
                  <c:v>24295.981002460965</c:v>
                </c:pt>
                <c:pt idx="3">
                  <c:v>24114.623351491275</c:v>
                </c:pt>
                <c:pt idx="4">
                  <c:v>23932.195236214888</c:v>
                </c:pt>
                <c:pt idx="5">
                  <c:v>23748.690338211676</c:v>
                </c:pt>
                <c:pt idx="6">
                  <c:v>23564.102301767012</c:v>
                </c:pt>
                <c:pt idx="7">
                  <c:v>23378.424733651638</c:v>
                </c:pt>
                <c:pt idx="8">
                  <c:v>23191.651202900226</c:v>
                </c:pt>
                <c:pt idx="9">
                  <c:v>23003.775240588657</c:v>
                </c:pt>
                <c:pt idx="10">
                  <c:v>22814.790339609954</c:v>
                </c:pt>
                <c:pt idx="11">
                  <c:v>22624.689954448913</c:v>
                </c:pt>
                <c:pt idx="12">
                  <c:v>22433.467500955401</c:v>
                </c:pt>
                <c:pt idx="13">
                  <c:v>22241.116356116308</c:v>
                </c:pt>
                <c:pt idx="14">
                  <c:v>22047.629857826167</c:v>
                </c:pt>
                <c:pt idx="15">
                  <c:v>21853.001304656398</c:v>
                </c:pt>
                <c:pt idx="16">
                  <c:v>21657.223955623216</c:v>
                </c:pt>
                <c:pt idx="17">
                  <c:v>21460.291029954147</c:v>
                </c:pt>
                <c:pt idx="18">
                  <c:v>21262.195706853181</c:v>
                </c:pt>
                <c:pt idx="19">
                  <c:v>21062.931125264528</c:v>
                </c:pt>
                <c:pt idx="20">
                  <c:v>20862.490383634984</c:v>
                </c:pt>
                <c:pt idx="21">
                  <c:v>20660.866539674909</c:v>
                </c:pt>
                <c:pt idx="22">
                  <c:v>20458.052610117757</c:v>
                </c:pt>
                <c:pt idx="23">
                  <c:v>20254.041570478228</c:v>
                </c:pt>
                <c:pt idx="24">
                  <c:v>20048.826354808967</c:v>
                </c:pt>
                <c:pt idx="25">
                  <c:v>19842.399855455831</c:v>
                </c:pt>
                <c:pt idx="26">
                  <c:v>19634.754922811724</c:v>
                </c:pt>
                <c:pt idx="27">
                  <c:v>19425.884365068956</c:v>
                </c:pt>
                <c:pt idx="28">
                  <c:v>19215.780947970168</c:v>
                </c:pt>
                <c:pt idx="29">
                  <c:v>19004.437394557768</c:v>
                </c:pt>
                <c:pt idx="30">
                  <c:v>18791.846384921882</c:v>
                </c:pt>
                <c:pt idx="31">
                  <c:v>18578.000555946845</c:v>
                </c:pt>
                <c:pt idx="32">
                  <c:v>18362.892501056165</c:v>
                </c:pt>
                <c:pt idx="33">
                  <c:v>18146.514769956004</c:v>
                </c:pt>
                <c:pt idx="34">
                  <c:v>17928.859868377131</c:v>
                </c:pt>
                <c:pt idx="35">
                  <c:v>17709.92025781536</c:v>
                </c:pt>
                <c:pt idx="36">
                  <c:v>17489.688355270453</c:v>
                </c:pt>
                <c:pt idx="37">
                  <c:v>17268.156532983478</c:v>
                </c:pt>
                <c:pt idx="38">
                  <c:v>17045.317118172625</c:v>
                </c:pt>
                <c:pt idx="39">
                  <c:v>16821.162392767455</c:v>
                </c:pt>
                <c:pt idx="40">
                  <c:v>16595.684593141592</c:v>
                </c:pt>
                <c:pt idx="41">
                  <c:v>16368.875909843815</c:v>
                </c:pt>
                <c:pt idx="42">
                  <c:v>16140.728487327586</c:v>
                </c:pt>
                <c:pt idx="43">
                  <c:v>15911.23442367897</c:v>
                </c:pt>
                <c:pt idx="44">
                  <c:v>15680.385770342955</c:v>
                </c:pt>
                <c:pt idx="45">
                  <c:v>15448.174531848143</c:v>
                </c:pt>
                <c:pt idx="46">
                  <c:v>15214.592665529835</c:v>
                </c:pt>
                <c:pt idx="47">
                  <c:v>14979.632081251471</c:v>
                </c:pt>
                <c:pt idx="48">
                  <c:v>14743.284641124423</c:v>
                </c:pt>
                <c:pt idx="49">
                  <c:v>14505.542159226141</c:v>
                </c:pt>
                <c:pt idx="50">
                  <c:v>14266.396401316635</c:v>
                </c:pt>
                <c:pt idx="51">
                  <c:v>14025.839084553276</c:v>
                </c:pt>
                <c:pt idx="52">
                  <c:v>13783.861877203921</c:v>
                </c:pt>
                <c:pt idx="53">
                  <c:v>13540.456398358343</c:v>
                </c:pt>
                <c:pt idx="54">
                  <c:v>13295.614217637958</c:v>
                </c:pt>
                <c:pt idx="55">
                  <c:v>13049.326854903835</c:v>
                </c:pt>
                <c:pt idx="56">
                  <c:v>12801.585779962987</c:v>
                </c:pt>
                <c:pt idx="57">
                  <c:v>12552.382412272926</c:v>
                </c:pt>
                <c:pt idx="58">
                  <c:v>12301.708120644478</c:v>
                </c:pt>
                <c:pt idx="59">
                  <c:v>12049.554222942836</c:v>
                </c:pt>
                <c:pt idx="60">
                  <c:v>11795.911985786855</c:v>
                </c:pt>
                <c:pt idx="61">
                  <c:v>11540.772624246572</c:v>
                </c:pt>
                <c:pt idx="62">
                  <c:v>11284.127301538938</c:v>
                </c:pt>
                <c:pt idx="63">
                  <c:v>11025.967128721752</c:v>
                </c:pt>
                <c:pt idx="64">
                  <c:v>10766.283164385795</c:v>
                </c:pt>
                <c:pt idx="65">
                  <c:v>10505.066414345143</c:v>
                </c:pt>
                <c:pt idx="66">
                  <c:v>10242.30783132565</c:v>
                </c:pt>
                <c:pt idx="67">
                  <c:v>9977.998314651597</c:v>
                </c:pt>
                <c:pt idx="68">
                  <c:v>9712.1287099304882</c:v>
                </c:pt>
                <c:pt idx="69">
                  <c:v>9444.6898087359841</c:v>
                </c:pt>
                <c:pt idx="70">
                  <c:v>9175.6723482889738</c:v>
                </c:pt>
                <c:pt idx="71">
                  <c:v>8905.067011136749</c:v>
                </c:pt>
                <c:pt idx="72">
                  <c:v>8632.8644248303008</c:v>
                </c:pt>
                <c:pt idx="73">
                  <c:v>8359.0551615996974</c:v>
                </c:pt>
                <c:pt idx="74">
                  <c:v>8083.6297380275573</c:v>
                </c:pt>
                <c:pt idx="75">
                  <c:v>7806.5786147205854</c:v>
                </c:pt>
                <c:pt idx="76">
                  <c:v>7527.8921959791787</c:v>
                </c:pt>
                <c:pt idx="77">
                  <c:v>7247.5608294650756</c:v>
                </c:pt>
                <c:pt idx="78">
                  <c:v>6965.5748058670461</c:v>
                </c:pt>
                <c:pt idx="79">
                  <c:v>6681.9243585646109</c:v>
                </c:pt>
                <c:pt idx="80">
                  <c:v>6396.5996632897704</c:v>
                </c:pt>
                <c:pt idx="81">
                  <c:v>6109.5908377867427</c:v>
                </c:pt>
                <c:pt idx="82">
                  <c:v>5820.8879414696876</c:v>
                </c:pt>
                <c:pt idx="83">
                  <c:v>5530.4809750784161</c:v>
                </c:pt>
                <c:pt idx="84">
                  <c:v>5238.3598803320629</c:v>
                </c:pt>
                <c:pt idx="85">
                  <c:v>4944.5145395807158</c:v>
                </c:pt>
                <c:pt idx="86">
                  <c:v>4648.9347754549926</c:v>
                </c:pt>
                <c:pt idx="87">
                  <c:v>4351.6103505135452</c:v>
                </c:pt>
                <c:pt idx="88">
                  <c:v>4052.5309668884825</c:v>
                </c:pt>
                <c:pt idx="89">
                  <c:v>3751.6862659287058</c:v>
                </c:pt>
                <c:pt idx="90">
                  <c:v>3449.0658278411338</c:v>
                </c:pt>
                <c:pt idx="91">
                  <c:v>3144.6591713298126</c:v>
                </c:pt>
                <c:pt idx="92">
                  <c:v>2838.4557532328936</c:v>
                </c:pt>
                <c:pt idx="93">
                  <c:v>2530.4449681574711</c:v>
                </c:pt>
                <c:pt idx="94">
                  <c:v>2220.6161481122622</c:v>
                </c:pt>
                <c:pt idx="95">
                  <c:v>1908.9585621381202</c:v>
                </c:pt>
                <c:pt idx="96">
                  <c:v>1595.4614159363666</c:v>
                </c:pt>
                <c:pt idx="97">
                  <c:v>1280.1138514949289</c:v>
                </c:pt>
                <c:pt idx="98">
                  <c:v>962.90494671227202</c:v>
                </c:pt>
                <c:pt idx="99">
                  <c:v>643.82371501911007</c:v>
                </c:pt>
                <c:pt idx="100">
                  <c:v>322.85910499788531</c:v>
                </c:pt>
                <c:pt idx="101">
                  <c:v>7.9580786405131221E-13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94112"/>
        <c:axId val="58437632"/>
        <c:extLst>
          <c:ext xmlns:c15="http://schemas.microsoft.com/office/drawing/2012/chart" uri="{02D57815-91ED-43cb-92C2-25804820EDAC}">
            <c15:filteredArea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'[1]Break Even Am'!$F$2</c15:sqref>
                        </c15:formulaRef>
                      </c:ext>
                    </c:extLst>
                    <c:strCache>
                      <c:ptCount val="1"/>
                      <c:pt idx="0">
                        <c:v>Break Even Bal</c:v>
                      </c:pt>
                    </c:strCache>
                  </c:strRef>
                </c:tx>
                <c:spPr>
                  <a:solidFill>
                    <a:srgbClr val="FFFFCC"/>
                  </a:solidFill>
                  <a:ln w="25400">
                    <a:solidFill>
                      <a:srgbClr val="000000"/>
                    </a:solidFill>
                    <a:prstDash val="dash"/>
                  </a:ln>
                </c:spPr>
                <c:val>
                  <c:numRef>
                    <c:extLst>
                      <c:ext uri="{02D57815-91ED-43cb-92C2-25804820EDAC}">
                        <c15:formulaRef>
                          <c15:sqref>'[1]Break Even Am'!$F$3:$F$83</c15:sqref>
                        </c15:formulaRef>
                      </c:ext>
                    </c:extLst>
                    <c:numCache>
                      <c:formatCode>General</c:formatCode>
                      <c:ptCount val="81"/>
                      <c:pt idx="0">
                        <c:v>28972.19</c:v>
                      </c:pt>
                      <c:pt idx="1">
                        <c:v>28864.716642760901</c:v>
                      </c:pt>
                      <c:pt idx="2">
                        <c:v>28756.43723534251</c:v>
                      </c:pt>
                      <c:pt idx="3">
                        <c:v>28647.345732368482</c:v>
                      </c:pt>
                      <c:pt idx="4">
                        <c:v>28537.436043122147</c:v>
                      </c:pt>
                      <c:pt idx="5">
                        <c:v>28426.702031206463</c:v>
                      </c:pt>
                      <c:pt idx="6">
                        <c:v>28315.137514201415</c:v>
                      </c:pt>
                      <c:pt idx="7">
                        <c:v>28202.736263318828</c:v>
                      </c:pt>
                      <c:pt idx="8">
                        <c:v>28089.49200305462</c:v>
                      </c:pt>
                      <c:pt idx="9">
                        <c:v>27975.398410838432</c:v>
                      </c:pt>
                      <c:pt idx="10">
                        <c:v>27860.449116680622</c:v>
                      </c:pt>
                      <c:pt idx="11">
                        <c:v>27744.637702816628</c:v>
                      </c:pt>
                      <c:pt idx="12">
                        <c:v>27627.957703348653</c:v>
                      </c:pt>
                      <c:pt idx="13">
                        <c:v>27510.402603884671</c:v>
                      </c:pt>
                      <c:pt idx="14">
                        <c:v>27391.965841174708</c:v>
                      </c:pt>
                      <c:pt idx="15">
                        <c:v>27272.640802744419</c:v>
                      </c:pt>
                      <c:pt idx="16">
                        <c:v>27152.420826525904</c:v>
                      </c:pt>
                      <c:pt idx="17">
                        <c:v>27031.299200485751</c:v>
                      </c:pt>
                      <c:pt idx="18">
                        <c:v>26909.269162250297</c:v>
                      </c:pt>
                      <c:pt idx="19">
                        <c:v>26786.323898728075</c:v>
                      </c:pt>
                      <c:pt idx="20">
                        <c:v>26662.456545729437</c:v>
                      </c:pt>
                      <c:pt idx="21">
                        <c:v>26537.660187583311</c:v>
                      </c:pt>
                      <c:pt idx="22">
                        <c:v>26411.927856751088</c:v>
                      </c:pt>
                      <c:pt idx="23">
                        <c:v>26285.252533437622</c:v>
                      </c:pt>
                      <c:pt idx="24">
                        <c:v>26157.627145199305</c:v>
                      </c:pt>
                      <c:pt idx="25">
                        <c:v>26029.044566549201</c:v>
                      </c:pt>
                      <c:pt idx="26">
                        <c:v>25899.49761855922</c:v>
                      </c:pt>
                      <c:pt idx="27">
                        <c:v>25768.979068459317</c:v>
                      </c:pt>
                      <c:pt idx="28">
                        <c:v>25637.481629233665</c:v>
                      </c:pt>
                      <c:pt idx="29">
                        <c:v>25504.997959213819</c:v>
                      </c:pt>
                      <c:pt idx="30">
                        <c:v>25371.520661668823</c:v>
                      </c:pt>
                      <c:pt idx="31">
                        <c:v>25237.042284392242</c:v>
                      </c:pt>
                      <c:pt idx="32">
                        <c:v>25101.555319286086</c:v>
                      </c:pt>
                      <c:pt idx="33">
                        <c:v>24965.052201941635</c:v>
                      </c:pt>
                      <c:pt idx="34">
                        <c:v>24827.525311217098</c:v>
                      </c:pt>
                      <c:pt idx="35">
                        <c:v>24688.966968812128</c:v>
                      </c:pt>
                      <c:pt idx="36">
                        <c:v>24549.36943883912</c:v>
                      </c:pt>
                      <c:pt idx="37">
                        <c:v>24408.724927391315</c:v>
                      </c:pt>
                      <c:pt idx="38">
                        <c:v>24267.02558210765</c:v>
                      </c:pt>
                      <c:pt idx="39">
                        <c:v>24124.26349173436</c:v>
                      </c:pt>
                      <c:pt idx="40">
                        <c:v>23980.43068568327</c:v>
                      </c:pt>
                      <c:pt idx="41">
                        <c:v>23835.519133586797</c:v>
                      </c:pt>
                      <c:pt idx="42">
                        <c:v>23689.5207448496</c:v>
                      </c:pt>
                      <c:pt idx="43">
                        <c:v>23542.427368196873</c:v>
                      </c:pt>
                      <c:pt idx="44">
                        <c:v>23394.230791219252</c:v>
                      </c:pt>
                      <c:pt idx="45">
                        <c:v>23244.922739914298</c:v>
                      </c:pt>
                      <c:pt idx="46">
                        <c:v>23094.494878224556</c:v>
                      </c:pt>
                      <c:pt idx="47">
                        <c:v>22942.93880757214</c:v>
                      </c:pt>
                      <c:pt idx="48">
                        <c:v>22790.246066389835</c:v>
                      </c:pt>
                      <c:pt idx="49">
                        <c:v>22636.408129648662</c:v>
                      </c:pt>
                      <c:pt idx="50">
                        <c:v>22481.416408381931</c:v>
                      </c:pt>
                      <c:pt idx="51">
                        <c:v>22325.262249205698</c:v>
                      </c:pt>
                      <c:pt idx="52">
                        <c:v>22167.936933835641</c:v>
                      </c:pt>
                      <c:pt idx="53">
                        <c:v>22009.431678600311</c:v>
                      </c:pt>
                      <c:pt idx="54">
                        <c:v>21849.737633950714</c:v>
                      </c:pt>
                      <c:pt idx="55">
                        <c:v>21688.845883966245</c:v>
                      </c:pt>
                      <c:pt idx="56">
                        <c:v>21526.747445856894</c:v>
                      </c:pt>
                      <c:pt idx="57">
                        <c:v>21363.433269461722</c:v>
                      </c:pt>
                      <c:pt idx="58">
                        <c:v>21198.894236743588</c:v>
                      </c:pt>
                      <c:pt idx="59">
                        <c:v>21033.121161280069</c:v>
                      </c:pt>
                      <c:pt idx="60">
                        <c:v>20866.10478775057</c:v>
                      </c:pt>
                      <c:pt idx="61">
                        <c:v>20697.835791419602</c:v>
                      </c:pt>
                      <c:pt idx="62">
                        <c:v>20528.304777616151</c:v>
                      </c:pt>
                      <c:pt idx="63">
                        <c:v>20357.502281209174</c:v>
                      </c:pt>
                      <c:pt idx="64">
                        <c:v>20185.418766079143</c:v>
                      </c:pt>
                      <c:pt idx="65">
                        <c:v>20012.04462458564</c:v>
                      </c:pt>
                      <c:pt idx="66">
                        <c:v>19837.370177030934</c:v>
                      </c:pt>
                      <c:pt idx="67">
                        <c:v>19661.385671119569</c:v>
                      </c:pt>
                      <c:pt idx="68">
                        <c:v>19484.08128141387</c:v>
                      </c:pt>
                      <c:pt idx="69">
                        <c:v>19305.447108785374</c:v>
                      </c:pt>
                      <c:pt idx="70">
                        <c:v>19125.473179862165</c:v>
                      </c:pt>
                      <c:pt idx="71">
                        <c:v>18944.149446472034</c:v>
                      </c:pt>
                      <c:pt idx="72">
                        <c:v>18761.465785081476</c:v>
                      </c:pt>
                      <c:pt idx="73">
                        <c:v>18577.41199623049</c:v>
                      </c:pt>
                      <c:pt idx="74">
                        <c:v>18391.97780396312</c:v>
                      </c:pt>
                      <c:pt idx="75">
                        <c:v>18205.152855253746</c:v>
                      </c:pt>
                      <c:pt idx="76">
                        <c:v>18016.926719429051</c:v>
                      </c:pt>
                      <c:pt idx="77">
                        <c:v>17827.28888758567</c:v>
                      </c:pt>
                      <c:pt idx="78">
                        <c:v>17636.228772003466</c:v>
                      </c:pt>
                      <c:pt idx="79">
                        <c:v>17443.735705554394</c:v>
                      </c:pt>
                      <c:pt idx="80">
                        <c:v>17249.798941106954</c:v>
                      </c:pt>
                    </c:numCache>
                  </c:numRef>
                </c:val>
              </c15:ser>
            </c15:filteredAreaSeries>
          </c:ext>
        </c:extLst>
      </c:areaChart>
      <c:catAx>
        <c:axId val="58394112"/>
        <c:scaling>
          <c:orientation val="minMax"/>
        </c:scaling>
        <c:delete val="0"/>
        <c:axPos val="b"/>
        <c:numFmt formatCode="General" sourceLinked="1"/>
        <c:majorTickMark val="cross"/>
        <c:minorTickMark val="out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437632"/>
        <c:crosses val="autoZero"/>
        <c:auto val="1"/>
        <c:lblAlgn val="ctr"/>
        <c:lblOffset val="100"/>
        <c:tickLblSkip val="30"/>
        <c:tickMarkSkip val="15"/>
        <c:noMultiLvlLbl val="0"/>
      </c:catAx>
      <c:valAx>
        <c:axId val="58437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3941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44111624240659"/>
          <c:y val="9.859228613372481E-2"/>
          <c:w val="0.81647711337497397"/>
          <c:h val="7.169091151741627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14</xdr:row>
      <xdr:rowOff>209550</xdr:rowOff>
    </xdr:from>
    <xdr:to>
      <xdr:col>2</xdr:col>
      <xdr:colOff>1619250</xdr:colOff>
      <xdr:row>15</xdr:row>
      <xdr:rowOff>266700</xdr:rowOff>
    </xdr:to>
    <xdr:sp macro="" textlink="">
      <xdr:nvSpPr>
        <xdr:cNvPr id="1140" name="Right Arrow Callout 1"/>
        <xdr:cNvSpPr>
          <a:spLocks noChangeArrowheads="1"/>
        </xdr:cNvSpPr>
      </xdr:nvSpPr>
      <xdr:spPr bwMode="auto">
        <a:xfrm rot="16200000">
          <a:off x="2447925" y="3933825"/>
          <a:ext cx="714375" cy="1514475"/>
        </a:xfrm>
        <a:prstGeom prst="rightArrowCallout">
          <a:avLst>
            <a:gd name="adj1" fmla="val 28463"/>
            <a:gd name="adj2" fmla="val 14231"/>
            <a:gd name="adj3" fmla="val 11889"/>
            <a:gd name="adj4" fmla="val 88111"/>
          </a:avLst>
        </a:prstGeom>
        <a:solidFill>
          <a:srgbClr val="99CC00"/>
        </a:solidFill>
        <a:ln>
          <a:noFill/>
        </a:ln>
        <a:extLst>
          <a:ext uri="{91240B29-F687-4F45-9708-019B960494DF}">
            <a14:hiddenLine xmlns:a14="http://schemas.microsoft.com/office/drawing/2010/main" w="9525" cmpd="sng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18288" bIns="0" anchor="ctr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Only touch fields that have blue or red font. Do not touch gray boxes.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18</xdr:row>
      <xdr:rowOff>47625</xdr:rowOff>
    </xdr:from>
    <xdr:to>
      <xdr:col>4</xdr:col>
      <xdr:colOff>19050</xdr:colOff>
      <xdr:row>22</xdr:row>
      <xdr:rowOff>9525</xdr:rowOff>
    </xdr:to>
    <xdr:sp macro="" textlink="">
      <xdr:nvSpPr>
        <xdr:cNvPr id="3301" name="Right Arrow Callout 1"/>
        <xdr:cNvSpPr>
          <a:spLocks noChangeArrowheads="1"/>
        </xdr:cNvSpPr>
      </xdr:nvSpPr>
      <xdr:spPr bwMode="auto">
        <a:xfrm rot="16200000">
          <a:off x="2828925" y="5162550"/>
          <a:ext cx="609600" cy="1504950"/>
        </a:xfrm>
        <a:prstGeom prst="rightArrowCallout">
          <a:avLst>
            <a:gd name="adj1" fmla="val 29922"/>
            <a:gd name="adj2" fmla="val 14961"/>
            <a:gd name="adj3" fmla="val 11889"/>
            <a:gd name="adj4" fmla="val 88111"/>
          </a:avLst>
        </a:prstGeom>
        <a:solidFill>
          <a:srgbClr val="99CC00"/>
        </a:solidFill>
        <a:ln>
          <a:noFill/>
        </a:ln>
        <a:extLst>
          <a:ext uri="{91240B29-F687-4F45-9708-019B960494DF}">
            <a14:hiddenLine xmlns:a14="http://schemas.microsoft.com/office/drawing/2010/main" w="9525" cmpd="sng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0" rIns="45720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This field only calculates when a balloon is present.</a:t>
          </a:r>
        </a:p>
      </xdr:txBody>
    </xdr:sp>
    <xdr:clientData/>
  </xdr:twoCellAnchor>
  <xdr:twoCellAnchor>
    <xdr:from>
      <xdr:col>11</xdr:col>
      <xdr:colOff>104775</xdr:colOff>
      <xdr:row>14</xdr:row>
      <xdr:rowOff>581025</xdr:rowOff>
    </xdr:from>
    <xdr:to>
      <xdr:col>14</xdr:col>
      <xdr:colOff>38100</xdr:colOff>
      <xdr:row>16</xdr:row>
      <xdr:rowOff>19050</xdr:rowOff>
    </xdr:to>
    <xdr:sp macro="" textlink="">
      <xdr:nvSpPr>
        <xdr:cNvPr id="3302" name="Right Arrow Callout 2"/>
        <xdr:cNvSpPr>
          <a:spLocks noChangeArrowheads="1"/>
        </xdr:cNvSpPr>
      </xdr:nvSpPr>
      <xdr:spPr bwMode="auto">
        <a:xfrm rot="10800000">
          <a:off x="11077575" y="4410075"/>
          <a:ext cx="1762125" cy="466725"/>
        </a:xfrm>
        <a:prstGeom prst="rightArrowCallout">
          <a:avLst>
            <a:gd name="adj1" fmla="val 37935"/>
            <a:gd name="adj2" fmla="val 18968"/>
            <a:gd name="adj3" fmla="val 11851"/>
            <a:gd name="adj4" fmla="val 96875"/>
          </a:avLst>
        </a:prstGeom>
        <a:solidFill>
          <a:srgbClr val="99CC00"/>
        </a:solidFill>
        <a:ln>
          <a:noFill/>
        </a:ln>
        <a:extLst>
          <a:ext uri="{91240B29-F687-4F45-9708-019B960494DF}">
            <a14:hiddenLine xmlns:a14="http://schemas.microsoft.com/office/drawing/2010/main" w="9525" cmpd="sng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0" rIns="45720" bIns="0" anchor="ctr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These terms are the ones used for the partial graph.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11</xdr:col>
      <xdr:colOff>266700</xdr:colOff>
      <xdr:row>34</xdr:row>
      <xdr:rowOff>123825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me/Google%20Drive/NOTESCHOOL%20JOB/Projects/Case%20Studies%20for%20RR%20class/60%20N%20Sheridan%20St,%20McAdoo,%20PA/IRA%20360%20Partial%20Graph%20-60%20N%20Sheridan%20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1"/>
      <sheetName val="Input"/>
      <sheetName val="Break Even Chart"/>
      <sheetName val="Loan Am"/>
      <sheetName val="Resale Am"/>
      <sheetName val="Purchase Am"/>
      <sheetName val="Break Even Am"/>
    </sheetNames>
    <sheetDataSet>
      <sheetData sheetId="0" refreshError="1"/>
      <sheetData sheetId="1" refreshError="1"/>
      <sheetData sheetId="2" refreshError="1"/>
      <sheetData sheetId="3">
        <row r="2">
          <cell r="F2" t="str">
            <v>Loan Balance</v>
          </cell>
        </row>
      </sheetData>
      <sheetData sheetId="4">
        <row r="3">
          <cell r="F3" t="str">
            <v>Resold Balance</v>
          </cell>
        </row>
        <row r="4">
          <cell r="F4">
            <v>24655.51</v>
          </cell>
        </row>
        <row r="5">
          <cell r="F5">
            <v>24476.274470468419</v>
          </cell>
        </row>
        <row r="6">
          <cell r="F6">
            <v>24295.981002460965</v>
          </cell>
        </row>
        <row r="7">
          <cell r="F7">
            <v>24114.623351491275</v>
          </cell>
        </row>
        <row r="8">
          <cell r="F8">
            <v>23932.195236214888</v>
          </cell>
        </row>
        <row r="9">
          <cell r="F9">
            <v>23748.690338211676</v>
          </cell>
        </row>
        <row r="10">
          <cell r="F10">
            <v>23564.102301767012</v>
          </cell>
        </row>
        <row r="11">
          <cell r="F11">
            <v>23378.424733651638</v>
          </cell>
        </row>
        <row r="12">
          <cell r="F12">
            <v>23191.651202900226</v>
          </cell>
        </row>
        <row r="13">
          <cell r="F13">
            <v>23003.775240588657</v>
          </cell>
        </row>
        <row r="14">
          <cell r="F14">
            <v>22814.790339609954</v>
          </cell>
        </row>
        <row r="15">
          <cell r="F15">
            <v>22624.689954448913</v>
          </cell>
        </row>
        <row r="16">
          <cell r="F16">
            <v>22433.467500955401</v>
          </cell>
        </row>
        <row r="17">
          <cell r="F17">
            <v>22241.116356116308</v>
          </cell>
        </row>
        <row r="18">
          <cell r="F18">
            <v>22047.629857826167</v>
          </cell>
        </row>
        <row r="19">
          <cell r="F19">
            <v>21853.001304656398</v>
          </cell>
        </row>
        <row r="20">
          <cell r="F20">
            <v>21657.223955623216</v>
          </cell>
        </row>
        <row r="21">
          <cell r="F21">
            <v>21460.291029954147</v>
          </cell>
        </row>
        <row r="22">
          <cell r="F22">
            <v>21262.195706853181</v>
          </cell>
        </row>
        <row r="23">
          <cell r="F23">
            <v>21062.931125264528</v>
          </cell>
        </row>
        <row r="24">
          <cell r="F24">
            <v>20862.490383634984</v>
          </cell>
        </row>
        <row r="25">
          <cell r="F25">
            <v>20660.866539674909</v>
          </cell>
        </row>
        <row r="26">
          <cell r="F26">
            <v>20458.052610117757</v>
          </cell>
        </row>
        <row r="27">
          <cell r="F27">
            <v>20254.041570478228</v>
          </cell>
        </row>
        <row r="28">
          <cell r="F28">
            <v>20048.826354808967</v>
          </cell>
        </row>
        <row r="29">
          <cell r="F29">
            <v>19842.399855455831</v>
          </cell>
        </row>
        <row r="30">
          <cell r="F30">
            <v>19634.754922811724</v>
          </cell>
        </row>
        <row r="31">
          <cell r="F31">
            <v>19425.884365068956</v>
          </cell>
        </row>
        <row r="32">
          <cell r="F32">
            <v>19215.780947970168</v>
          </cell>
        </row>
        <row r="33">
          <cell r="F33">
            <v>19004.437394557768</v>
          </cell>
        </row>
        <row r="34">
          <cell r="F34">
            <v>18791.846384921882</v>
          </cell>
        </row>
        <row r="35">
          <cell r="F35">
            <v>18578.000555946845</v>
          </cell>
        </row>
        <row r="36">
          <cell r="F36">
            <v>18362.892501056165</v>
          </cell>
        </row>
        <row r="37">
          <cell r="F37">
            <v>18146.514769956004</v>
          </cell>
        </row>
        <row r="38">
          <cell r="F38">
            <v>17928.859868377131</v>
          </cell>
        </row>
        <row r="39">
          <cell r="F39">
            <v>17709.92025781536</v>
          </cell>
        </row>
        <row r="40">
          <cell r="F40">
            <v>17489.688355270453</v>
          </cell>
        </row>
        <row r="41">
          <cell r="F41">
            <v>17268.156532983478</v>
          </cell>
        </row>
        <row r="42">
          <cell r="F42">
            <v>17045.317118172625</v>
          </cell>
        </row>
        <row r="43">
          <cell r="F43">
            <v>16821.162392767455</v>
          </cell>
        </row>
        <row r="44">
          <cell r="F44">
            <v>16595.684593141592</v>
          </cell>
        </row>
        <row r="45">
          <cell r="F45">
            <v>16368.875909843815</v>
          </cell>
        </row>
        <row r="46">
          <cell r="F46">
            <v>16140.728487327586</v>
          </cell>
        </row>
        <row r="47">
          <cell r="F47">
            <v>15911.23442367897</v>
          </cell>
        </row>
        <row r="48">
          <cell r="F48">
            <v>15680.385770342955</v>
          </cell>
        </row>
        <row r="49">
          <cell r="F49">
            <v>15448.174531848143</v>
          </cell>
        </row>
        <row r="50">
          <cell r="F50">
            <v>15214.592665529835</v>
          </cell>
        </row>
        <row r="51">
          <cell r="F51">
            <v>14979.632081251471</v>
          </cell>
        </row>
        <row r="52">
          <cell r="F52">
            <v>14743.284641124423</v>
          </cell>
        </row>
        <row r="53">
          <cell r="F53">
            <v>14505.542159226141</v>
          </cell>
        </row>
        <row r="54">
          <cell r="F54">
            <v>14266.396401316635</v>
          </cell>
        </row>
        <row r="55">
          <cell r="F55">
            <v>14025.839084553276</v>
          </cell>
        </row>
        <row r="56">
          <cell r="F56">
            <v>13783.861877203921</v>
          </cell>
        </row>
        <row r="57">
          <cell r="F57">
            <v>13540.456398358343</v>
          </cell>
        </row>
        <row r="58">
          <cell r="F58">
            <v>13295.614217637958</v>
          </cell>
        </row>
        <row r="59">
          <cell r="F59">
            <v>13049.326854903835</v>
          </cell>
        </row>
        <row r="60">
          <cell r="F60">
            <v>12801.585779962987</v>
          </cell>
        </row>
        <row r="61">
          <cell r="F61">
            <v>12552.382412272926</v>
          </cell>
        </row>
        <row r="62">
          <cell r="F62">
            <v>12301.708120644478</v>
          </cell>
        </row>
        <row r="63">
          <cell r="F63">
            <v>12049.554222942836</v>
          </cell>
        </row>
        <row r="64">
          <cell r="F64">
            <v>11795.911985786855</v>
          </cell>
        </row>
        <row r="65">
          <cell r="F65">
            <v>11540.772624246572</v>
          </cell>
        </row>
        <row r="66">
          <cell r="F66">
            <v>11284.127301538938</v>
          </cell>
        </row>
        <row r="67">
          <cell r="F67">
            <v>11025.967128721752</v>
          </cell>
        </row>
        <row r="68">
          <cell r="F68">
            <v>10766.283164385795</v>
          </cell>
        </row>
        <row r="69">
          <cell r="F69">
            <v>10505.066414345143</v>
          </cell>
        </row>
        <row r="70">
          <cell r="F70">
            <v>10242.30783132565</v>
          </cell>
        </row>
        <row r="71">
          <cell r="F71">
            <v>9977.998314651597</v>
          </cell>
        </row>
        <row r="72">
          <cell r="F72">
            <v>9712.1287099304882</v>
          </cell>
        </row>
        <row r="73">
          <cell r="F73">
            <v>9444.6898087359841</v>
          </cell>
        </row>
        <row r="74">
          <cell r="F74">
            <v>9175.6723482889738</v>
          </cell>
        </row>
        <row r="75">
          <cell r="F75">
            <v>8905.067011136749</v>
          </cell>
        </row>
        <row r="76">
          <cell r="F76">
            <v>8632.8644248303008</v>
          </cell>
        </row>
        <row r="77">
          <cell r="F77">
            <v>8359.0551615996974</v>
          </cell>
        </row>
        <row r="78">
          <cell r="F78">
            <v>8083.6297380275573</v>
          </cell>
        </row>
        <row r="79">
          <cell r="F79">
            <v>7806.5786147205854</v>
          </cell>
        </row>
        <row r="80">
          <cell r="F80">
            <v>7527.8921959791787</v>
          </cell>
        </row>
        <row r="81">
          <cell r="F81">
            <v>7247.5608294650756</v>
          </cell>
        </row>
        <row r="82">
          <cell r="F82">
            <v>6965.5748058670461</v>
          </cell>
        </row>
        <row r="83">
          <cell r="F83">
            <v>6681.9243585646109</v>
          </cell>
        </row>
        <row r="84">
          <cell r="F84">
            <v>6396.5996632897704</v>
          </cell>
        </row>
        <row r="85">
          <cell r="F85">
            <v>6109.5908377867427</v>
          </cell>
        </row>
        <row r="86">
          <cell r="F86">
            <v>5820.8879414696876</v>
          </cell>
        </row>
        <row r="87">
          <cell r="F87">
            <v>5530.4809750784161</v>
          </cell>
        </row>
        <row r="88">
          <cell r="F88">
            <v>5238.3598803320629</v>
          </cell>
        </row>
        <row r="89">
          <cell r="F89">
            <v>4944.5145395807158</v>
          </cell>
        </row>
        <row r="90">
          <cell r="F90">
            <v>4648.9347754549926</v>
          </cell>
        </row>
        <row r="91">
          <cell r="F91">
            <v>4351.6103505135452</v>
          </cell>
        </row>
        <row r="92">
          <cell r="F92">
            <v>4052.5309668884825</v>
          </cell>
        </row>
        <row r="93">
          <cell r="F93">
            <v>3751.6862659287058</v>
          </cell>
        </row>
        <row r="94">
          <cell r="F94">
            <v>3449.0658278411338</v>
          </cell>
        </row>
        <row r="95">
          <cell r="F95">
            <v>3144.6591713298126</v>
          </cell>
        </row>
        <row r="96">
          <cell r="F96">
            <v>2838.4557532328936</v>
          </cell>
        </row>
        <row r="97">
          <cell r="F97">
            <v>2530.4449681574711</v>
          </cell>
        </row>
        <row r="98">
          <cell r="F98">
            <v>2220.6161481122622</v>
          </cell>
        </row>
        <row r="99">
          <cell r="F99">
            <v>1908.9585621381202</v>
          </cell>
        </row>
        <row r="100">
          <cell r="F100">
            <v>1595.4614159363666</v>
          </cell>
        </row>
        <row r="101">
          <cell r="F101">
            <v>1280.1138514949289</v>
          </cell>
        </row>
        <row r="102">
          <cell r="F102">
            <v>962.90494671227202</v>
          </cell>
        </row>
        <row r="103">
          <cell r="F103">
            <v>643.82371501911007</v>
          </cell>
        </row>
        <row r="104">
          <cell r="F104">
            <v>322.85910499788531</v>
          </cell>
        </row>
        <row r="105">
          <cell r="F105">
            <v>7.9580786405131221E-13</v>
          </cell>
        </row>
        <row r="106">
          <cell r="F106" t="e">
            <v>#NUM!</v>
          </cell>
        </row>
        <row r="107">
          <cell r="F107" t="e">
            <v>#NUM!</v>
          </cell>
        </row>
        <row r="108">
          <cell r="F108" t="e">
            <v>#NUM!</v>
          </cell>
        </row>
        <row r="109">
          <cell r="F109" t="e">
            <v>#NUM!</v>
          </cell>
        </row>
        <row r="110">
          <cell r="F110" t="e">
            <v>#NUM!</v>
          </cell>
        </row>
        <row r="111">
          <cell r="F111" t="e">
            <v>#NUM!</v>
          </cell>
        </row>
        <row r="112">
          <cell r="F112" t="e">
            <v>#NUM!</v>
          </cell>
        </row>
        <row r="113">
          <cell r="F113" t="e">
            <v>#NUM!</v>
          </cell>
        </row>
        <row r="114">
          <cell r="F114" t="e">
            <v>#NUM!</v>
          </cell>
        </row>
        <row r="115">
          <cell r="F115" t="e">
            <v>#NUM!</v>
          </cell>
        </row>
        <row r="116">
          <cell r="F116" t="e">
            <v>#NUM!</v>
          </cell>
        </row>
        <row r="117">
          <cell r="F117" t="e">
            <v>#NUM!</v>
          </cell>
        </row>
        <row r="118">
          <cell r="F118" t="e">
            <v>#NUM!</v>
          </cell>
        </row>
        <row r="119">
          <cell r="F119" t="e">
            <v>#NUM!</v>
          </cell>
        </row>
        <row r="120">
          <cell r="F120" t="e">
            <v>#NUM!</v>
          </cell>
        </row>
        <row r="121">
          <cell r="F121" t="e">
            <v>#NUM!</v>
          </cell>
        </row>
        <row r="122">
          <cell r="F122" t="e">
            <v>#NUM!</v>
          </cell>
        </row>
        <row r="123">
          <cell r="F123" t="e">
            <v>#NUM!</v>
          </cell>
        </row>
        <row r="124">
          <cell r="F124" t="e">
            <v>#NUM!</v>
          </cell>
        </row>
        <row r="125">
          <cell r="F125" t="e">
            <v>#NUM!</v>
          </cell>
        </row>
        <row r="126">
          <cell r="F126" t="e">
            <v>#NUM!</v>
          </cell>
        </row>
        <row r="127">
          <cell r="F127" t="e">
            <v>#NUM!</v>
          </cell>
        </row>
        <row r="128">
          <cell r="F128" t="e">
            <v>#NUM!</v>
          </cell>
        </row>
        <row r="129">
          <cell r="F129" t="e">
            <v>#NUM!</v>
          </cell>
        </row>
        <row r="130">
          <cell r="F130" t="e">
            <v>#NUM!</v>
          </cell>
        </row>
        <row r="131">
          <cell r="F131" t="e">
            <v>#NUM!</v>
          </cell>
        </row>
        <row r="132">
          <cell r="F132" t="e">
            <v>#NUM!</v>
          </cell>
        </row>
        <row r="133">
          <cell r="F133" t="e">
            <v>#NUM!</v>
          </cell>
        </row>
        <row r="134">
          <cell r="F134" t="e">
            <v>#NUM!</v>
          </cell>
        </row>
        <row r="135">
          <cell r="F135" t="e">
            <v>#NUM!</v>
          </cell>
        </row>
        <row r="136">
          <cell r="F136" t="e">
            <v>#NUM!</v>
          </cell>
        </row>
        <row r="137">
          <cell r="F137" t="e">
            <v>#NUM!</v>
          </cell>
        </row>
        <row r="138">
          <cell r="F138" t="e">
            <v>#NUM!</v>
          </cell>
        </row>
        <row r="139">
          <cell r="F139" t="e">
            <v>#NUM!</v>
          </cell>
        </row>
        <row r="140">
          <cell r="F140" t="e">
            <v>#NUM!</v>
          </cell>
        </row>
        <row r="141">
          <cell r="F141" t="e">
            <v>#NUM!</v>
          </cell>
        </row>
        <row r="142">
          <cell r="F142" t="e">
            <v>#NUM!</v>
          </cell>
        </row>
        <row r="143">
          <cell r="F143" t="e">
            <v>#NUM!</v>
          </cell>
        </row>
        <row r="144">
          <cell r="F144" t="e">
            <v>#NUM!</v>
          </cell>
        </row>
        <row r="145">
          <cell r="F145" t="e">
            <v>#NUM!</v>
          </cell>
        </row>
        <row r="146">
          <cell r="F146" t="e">
            <v>#NUM!</v>
          </cell>
        </row>
        <row r="147">
          <cell r="F147" t="e">
            <v>#NUM!</v>
          </cell>
        </row>
        <row r="148">
          <cell r="F148" t="e">
            <v>#NUM!</v>
          </cell>
        </row>
        <row r="149">
          <cell r="F149" t="e">
            <v>#NUM!</v>
          </cell>
        </row>
        <row r="150">
          <cell r="F150" t="e">
            <v>#NUM!</v>
          </cell>
        </row>
        <row r="151">
          <cell r="F151" t="e">
            <v>#NUM!</v>
          </cell>
        </row>
      </sheetData>
      <sheetData sheetId="5">
        <row r="3">
          <cell r="F3" t="str">
            <v>Purchased Balance</v>
          </cell>
        </row>
      </sheetData>
      <sheetData sheetId="6">
        <row r="2">
          <cell r="F2" t="str">
            <v>Break Even Bal</v>
          </cell>
        </row>
        <row r="3">
          <cell r="F3">
            <v>28972.19</v>
          </cell>
        </row>
        <row r="4">
          <cell r="F4">
            <v>28864.716642760901</v>
          </cell>
        </row>
        <row r="5">
          <cell r="F5">
            <v>28756.43723534251</v>
          </cell>
        </row>
        <row r="6">
          <cell r="F6">
            <v>28647.345732368482</v>
          </cell>
        </row>
        <row r="7">
          <cell r="F7">
            <v>28537.436043122147</v>
          </cell>
        </row>
        <row r="8">
          <cell r="F8">
            <v>28426.702031206463</v>
          </cell>
        </row>
        <row r="9">
          <cell r="F9">
            <v>28315.137514201415</v>
          </cell>
        </row>
        <row r="10">
          <cell r="F10">
            <v>28202.736263318828</v>
          </cell>
        </row>
        <row r="11">
          <cell r="F11">
            <v>28089.49200305462</v>
          </cell>
        </row>
        <row r="12">
          <cell r="F12">
            <v>27975.398410838432</v>
          </cell>
        </row>
        <row r="13">
          <cell r="F13">
            <v>27860.449116680622</v>
          </cell>
        </row>
        <row r="14">
          <cell r="F14">
            <v>27744.637702816628</v>
          </cell>
        </row>
        <row r="15">
          <cell r="F15">
            <v>27627.957703348653</v>
          </cell>
        </row>
        <row r="16">
          <cell r="F16">
            <v>27510.402603884671</v>
          </cell>
        </row>
        <row r="17">
          <cell r="F17">
            <v>27391.965841174708</v>
          </cell>
        </row>
        <row r="18">
          <cell r="F18">
            <v>27272.640802744419</v>
          </cell>
        </row>
        <row r="19">
          <cell r="F19">
            <v>27152.420826525904</v>
          </cell>
        </row>
        <row r="20">
          <cell r="F20">
            <v>27031.299200485751</v>
          </cell>
        </row>
        <row r="21">
          <cell r="F21">
            <v>26909.269162250297</v>
          </cell>
        </row>
        <row r="22">
          <cell r="F22">
            <v>26786.323898728075</v>
          </cell>
        </row>
        <row r="23">
          <cell r="F23">
            <v>26662.456545729437</v>
          </cell>
        </row>
        <row r="24">
          <cell r="F24">
            <v>26537.660187583311</v>
          </cell>
        </row>
        <row r="25">
          <cell r="F25">
            <v>26411.927856751088</v>
          </cell>
        </row>
        <row r="26">
          <cell r="F26">
            <v>26285.252533437622</v>
          </cell>
        </row>
        <row r="27">
          <cell r="F27">
            <v>26157.627145199305</v>
          </cell>
        </row>
        <row r="28">
          <cell r="F28">
            <v>26029.044566549201</v>
          </cell>
        </row>
        <row r="29">
          <cell r="F29">
            <v>25899.49761855922</v>
          </cell>
        </row>
        <row r="30">
          <cell r="F30">
            <v>25768.979068459317</v>
          </cell>
        </row>
        <row r="31">
          <cell r="F31">
            <v>25637.481629233665</v>
          </cell>
        </row>
        <row r="32">
          <cell r="F32">
            <v>25504.997959213819</v>
          </cell>
        </row>
        <row r="33">
          <cell r="F33">
            <v>25371.520661668823</v>
          </cell>
        </row>
        <row r="34">
          <cell r="F34">
            <v>25237.042284392242</v>
          </cell>
        </row>
        <row r="35">
          <cell r="F35">
            <v>25101.555319286086</v>
          </cell>
        </row>
        <row r="36">
          <cell r="F36">
            <v>24965.052201941635</v>
          </cell>
        </row>
        <row r="37">
          <cell r="F37">
            <v>24827.525311217098</v>
          </cell>
        </row>
        <row r="38">
          <cell r="F38">
            <v>24688.966968812128</v>
          </cell>
        </row>
        <row r="39">
          <cell r="F39">
            <v>24549.36943883912</v>
          </cell>
        </row>
        <row r="40">
          <cell r="F40">
            <v>24408.724927391315</v>
          </cell>
        </row>
        <row r="41">
          <cell r="F41">
            <v>24267.02558210765</v>
          </cell>
        </row>
        <row r="42">
          <cell r="F42">
            <v>24124.26349173436</v>
          </cell>
        </row>
        <row r="43">
          <cell r="F43">
            <v>23980.43068568327</v>
          </cell>
        </row>
        <row r="44">
          <cell r="F44">
            <v>23835.519133586797</v>
          </cell>
        </row>
        <row r="45">
          <cell r="F45">
            <v>23689.5207448496</v>
          </cell>
        </row>
        <row r="46">
          <cell r="F46">
            <v>23542.427368196873</v>
          </cell>
        </row>
        <row r="47">
          <cell r="F47">
            <v>23394.230791219252</v>
          </cell>
        </row>
        <row r="48">
          <cell r="F48">
            <v>23244.922739914298</v>
          </cell>
        </row>
        <row r="49">
          <cell r="F49">
            <v>23094.494878224556</v>
          </cell>
        </row>
        <row r="50">
          <cell r="F50">
            <v>22942.93880757214</v>
          </cell>
        </row>
        <row r="51">
          <cell r="F51">
            <v>22790.246066389835</v>
          </cell>
        </row>
        <row r="52">
          <cell r="F52">
            <v>22636.408129648662</v>
          </cell>
        </row>
        <row r="53">
          <cell r="F53">
            <v>22481.416408381931</v>
          </cell>
        </row>
        <row r="54">
          <cell r="F54">
            <v>22325.262249205698</v>
          </cell>
        </row>
        <row r="55">
          <cell r="F55">
            <v>22167.936933835641</v>
          </cell>
        </row>
        <row r="56">
          <cell r="F56">
            <v>22009.431678600311</v>
          </cell>
        </row>
        <row r="57">
          <cell r="F57">
            <v>21849.737633950714</v>
          </cell>
        </row>
        <row r="58">
          <cell r="F58">
            <v>21688.845883966245</v>
          </cell>
        </row>
        <row r="59">
          <cell r="F59">
            <v>21526.747445856894</v>
          </cell>
        </row>
        <row r="60">
          <cell r="F60">
            <v>21363.433269461722</v>
          </cell>
        </row>
        <row r="61">
          <cell r="F61">
            <v>21198.894236743588</v>
          </cell>
        </row>
        <row r="62">
          <cell r="F62">
            <v>21033.121161280069</v>
          </cell>
        </row>
        <row r="63">
          <cell r="F63">
            <v>20866.10478775057</v>
          </cell>
        </row>
        <row r="64">
          <cell r="F64">
            <v>20697.835791419602</v>
          </cell>
        </row>
        <row r="65">
          <cell r="F65">
            <v>20528.304777616151</v>
          </cell>
        </row>
        <row r="66">
          <cell r="F66">
            <v>20357.502281209174</v>
          </cell>
        </row>
        <row r="67">
          <cell r="F67">
            <v>20185.418766079143</v>
          </cell>
        </row>
        <row r="68">
          <cell r="F68">
            <v>20012.04462458564</v>
          </cell>
        </row>
        <row r="69">
          <cell r="F69">
            <v>19837.370177030934</v>
          </cell>
        </row>
        <row r="70">
          <cell r="F70">
            <v>19661.385671119569</v>
          </cell>
        </row>
        <row r="71">
          <cell r="F71">
            <v>19484.08128141387</v>
          </cell>
        </row>
        <row r="72">
          <cell r="F72">
            <v>19305.447108785374</v>
          </cell>
        </row>
        <row r="73">
          <cell r="F73">
            <v>19125.473179862165</v>
          </cell>
        </row>
        <row r="74">
          <cell r="F74">
            <v>18944.149446472034</v>
          </cell>
        </row>
        <row r="75">
          <cell r="F75">
            <v>18761.465785081476</v>
          </cell>
        </row>
        <row r="76">
          <cell r="F76">
            <v>18577.41199623049</v>
          </cell>
        </row>
        <row r="77">
          <cell r="F77">
            <v>18391.97780396312</v>
          </cell>
        </row>
        <row r="78">
          <cell r="F78">
            <v>18205.152855253746</v>
          </cell>
        </row>
        <row r="79">
          <cell r="F79">
            <v>18016.926719429051</v>
          </cell>
        </row>
        <row r="80">
          <cell r="F80">
            <v>17827.28888758567</v>
          </cell>
        </row>
        <row r="81">
          <cell r="F81">
            <v>17636.228772003466</v>
          </cell>
        </row>
        <row r="82">
          <cell r="F82">
            <v>17443.735705554394</v>
          </cell>
        </row>
        <row r="83">
          <cell r="F83">
            <v>17249.798941106954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opLeftCell="A4" zoomScale="90" workbookViewId="0">
      <selection activeCell="C14" sqref="C14"/>
    </sheetView>
  </sheetViews>
  <sheetFormatPr defaultColWidth="9.140625" defaultRowHeight="23.25" x14ac:dyDescent="0.35"/>
  <cols>
    <col min="1" max="1" width="5.42578125" style="46" customWidth="1"/>
    <col min="2" max="2" width="23.7109375" customWidth="1"/>
    <col min="3" max="3" width="24.7109375" customWidth="1"/>
    <col min="4" max="4" width="24.42578125" bestFit="1" customWidth="1"/>
    <col min="5" max="5" width="10.28515625" customWidth="1"/>
    <col min="6" max="6" width="21.7109375" customWidth="1"/>
    <col min="7" max="7" width="25" customWidth="1"/>
    <col min="8" max="8" width="23.5703125" style="14" customWidth="1"/>
    <col min="9" max="9" width="22.85546875" style="14" customWidth="1"/>
  </cols>
  <sheetData>
    <row r="1" spans="1:10" ht="23.25" customHeight="1" x14ac:dyDescent="0.35">
      <c r="A1" s="18"/>
      <c r="B1" s="18"/>
      <c r="C1" s="47"/>
      <c r="D1" s="48"/>
      <c r="E1" s="49"/>
      <c r="F1" s="13"/>
      <c r="G1" s="18"/>
      <c r="H1" s="18"/>
      <c r="I1" s="18"/>
      <c r="J1" s="18"/>
    </row>
    <row r="2" spans="1:10" ht="16.899999999999999" customHeight="1" x14ac:dyDescent="0.35">
      <c r="A2" s="18"/>
      <c r="B2" s="18"/>
      <c r="C2" s="47"/>
      <c r="D2" s="48"/>
      <c r="E2" s="18"/>
      <c r="F2" s="13"/>
      <c r="G2" s="18"/>
      <c r="H2" s="18"/>
      <c r="I2" s="18"/>
      <c r="J2" s="18"/>
    </row>
    <row r="3" spans="1:10" ht="30.6" customHeight="1" x14ac:dyDescent="0.4">
      <c r="A3" s="18"/>
      <c r="B3" s="121" t="s">
        <v>0</v>
      </c>
      <c r="C3" s="122"/>
      <c r="D3" s="123"/>
      <c r="E3" s="50"/>
      <c r="F3" s="124" t="s">
        <v>1</v>
      </c>
      <c r="G3" s="124"/>
      <c r="H3" s="124"/>
      <c r="I3" s="124"/>
      <c r="J3" s="18"/>
    </row>
    <row r="4" spans="1:10" ht="30.6" customHeight="1" x14ac:dyDescent="0.4">
      <c r="A4" s="18"/>
      <c r="B4" s="51"/>
      <c r="C4" s="52" t="s">
        <v>2</v>
      </c>
      <c r="D4" s="53" t="s">
        <v>3</v>
      </c>
      <c r="E4" s="22"/>
      <c r="F4" s="54" t="s">
        <v>4</v>
      </c>
      <c r="G4" s="54" t="s">
        <v>5</v>
      </c>
      <c r="H4" s="54" t="s">
        <v>6</v>
      </c>
      <c r="I4" s="54" t="s">
        <v>7</v>
      </c>
      <c r="J4" s="18"/>
    </row>
    <row r="5" spans="1:10" ht="22.9" customHeight="1" x14ac:dyDescent="0.35">
      <c r="A5" s="18"/>
      <c r="B5" s="55" t="s">
        <v>8</v>
      </c>
      <c r="C5" s="56">
        <v>30000</v>
      </c>
      <c r="D5" s="57">
        <f>C5</f>
        <v>30000</v>
      </c>
      <c r="E5" s="18"/>
      <c r="F5" s="58" t="s">
        <v>9</v>
      </c>
      <c r="G5" s="59">
        <f>C8</f>
        <v>0.1</v>
      </c>
      <c r="H5" s="59">
        <f>C8</f>
        <v>0.1</v>
      </c>
      <c r="I5" s="59">
        <f>C8</f>
        <v>0.1</v>
      </c>
      <c r="J5" s="18"/>
    </row>
    <row r="6" spans="1:10" ht="22.9" customHeight="1" x14ac:dyDescent="0.35">
      <c r="A6" s="18"/>
      <c r="B6" s="55" t="s">
        <v>10</v>
      </c>
      <c r="C6" s="60">
        <v>30569.26</v>
      </c>
      <c r="D6" s="61">
        <f>C6</f>
        <v>30569.26</v>
      </c>
      <c r="E6" s="18"/>
      <c r="F6" s="58" t="s">
        <v>11</v>
      </c>
      <c r="G6" s="62">
        <f>C9</f>
        <v>240</v>
      </c>
      <c r="H6" s="62">
        <f>D12</f>
        <v>178</v>
      </c>
      <c r="I6" s="62">
        <f>D9</f>
        <v>240</v>
      </c>
      <c r="J6" s="18"/>
    </row>
    <row r="7" spans="1:10" ht="22.9" customHeight="1" x14ac:dyDescent="0.35">
      <c r="A7" s="18"/>
      <c r="B7" s="55" t="s">
        <v>12</v>
      </c>
      <c r="C7" s="60">
        <v>30069.26</v>
      </c>
      <c r="D7" s="61">
        <f>C7</f>
        <v>30069.26</v>
      </c>
      <c r="E7" s="18"/>
      <c r="F7" s="58" t="s">
        <v>13</v>
      </c>
      <c r="G7" s="63">
        <f>D10</f>
        <v>290.17486751358058</v>
      </c>
      <c r="H7" s="63">
        <f>D10</f>
        <v>290.17486751358058</v>
      </c>
      <c r="I7" s="66">
        <f>PMT(I5/12,I6,-I8,0)</f>
        <v>290.17486751358058</v>
      </c>
      <c r="J7" s="18"/>
    </row>
    <row r="8" spans="1:10" ht="22.9" customHeight="1" x14ac:dyDescent="0.35">
      <c r="A8" s="18"/>
      <c r="B8" s="55" t="s">
        <v>14</v>
      </c>
      <c r="C8" s="64">
        <v>0.1</v>
      </c>
      <c r="D8" s="65">
        <f>C8</f>
        <v>0.1</v>
      </c>
      <c r="E8" s="18"/>
      <c r="F8" s="58" t="s">
        <v>6</v>
      </c>
      <c r="G8" s="63">
        <f>D13</f>
        <v>27318.924912027873</v>
      </c>
      <c r="H8" s="66">
        <f>PV(H5/12,C12,-C10)</f>
        <v>27318.924912027873</v>
      </c>
      <c r="I8" s="88">
        <f>C7</f>
        <v>30069.26</v>
      </c>
      <c r="J8" s="18"/>
    </row>
    <row r="9" spans="1:10" ht="22.9" customHeight="1" x14ac:dyDescent="0.35">
      <c r="A9" s="18"/>
      <c r="B9" s="55" t="s">
        <v>15</v>
      </c>
      <c r="C9" s="67">
        <v>240</v>
      </c>
      <c r="D9" s="68">
        <f>C9</f>
        <v>240</v>
      </c>
      <c r="E9" s="18"/>
      <c r="F9" s="58" t="s">
        <v>5</v>
      </c>
      <c r="G9" s="69">
        <f>FV(G5/12,G6,C10,-C7,I10)</f>
        <v>-3664.055239709327</v>
      </c>
      <c r="H9" s="70">
        <f>C14</f>
        <v>0</v>
      </c>
      <c r="I9" s="70">
        <f>C14</f>
        <v>0</v>
      </c>
      <c r="J9" s="18"/>
    </row>
    <row r="10" spans="1:10" ht="22.9" customHeight="1" x14ac:dyDescent="0.35">
      <c r="A10" s="18"/>
      <c r="B10" s="55" t="s">
        <v>16</v>
      </c>
      <c r="C10" s="71">
        <v>295</v>
      </c>
      <c r="D10" s="72">
        <f>I7</f>
        <v>290.17486751358058</v>
      </c>
      <c r="E10" s="18"/>
      <c r="F10" s="45"/>
      <c r="G10" s="73"/>
      <c r="H10" s="74"/>
      <c r="I10" s="89">
        <v>0</v>
      </c>
      <c r="J10" s="18"/>
    </row>
    <row r="11" spans="1:10" ht="22.9" customHeight="1" x14ac:dyDescent="0.35">
      <c r="A11" s="18"/>
      <c r="B11" s="55" t="s">
        <v>17</v>
      </c>
      <c r="C11" s="67">
        <v>62</v>
      </c>
      <c r="D11" s="68">
        <f>C11</f>
        <v>62</v>
      </c>
      <c r="E11" s="18"/>
      <c r="F11" s="45"/>
      <c r="G11" s="73"/>
      <c r="H11" s="75"/>
      <c r="I11" s="18"/>
      <c r="J11" s="18"/>
    </row>
    <row r="12" spans="1:10" ht="22.9" customHeight="1" x14ac:dyDescent="0.35">
      <c r="A12" s="18"/>
      <c r="B12" s="76" t="s">
        <v>18</v>
      </c>
      <c r="C12" s="67">
        <v>178</v>
      </c>
      <c r="D12" s="68">
        <f>D9-C11</f>
        <v>178</v>
      </c>
      <c r="E12" s="18"/>
      <c r="F12" s="77" t="s">
        <v>19</v>
      </c>
      <c r="G12" s="78" t="s">
        <v>20</v>
      </c>
      <c r="H12" s="13"/>
      <c r="I12" s="18"/>
      <c r="J12" s="18"/>
    </row>
    <row r="13" spans="1:10" ht="22.9" customHeight="1" x14ac:dyDescent="0.35">
      <c r="A13" s="18"/>
      <c r="B13" s="79" t="s">
        <v>21</v>
      </c>
      <c r="C13" s="71">
        <v>26872.09</v>
      </c>
      <c r="D13" s="80">
        <f>H8</f>
        <v>27318.924912027873</v>
      </c>
      <c r="E13" s="18"/>
      <c r="F13" s="81">
        <f>F14/C6</f>
        <v>1.6356300414206954E-2</v>
      </c>
      <c r="G13" s="82">
        <f>D13/D5</f>
        <v>0.91063083040092907</v>
      </c>
      <c r="H13" s="13"/>
      <c r="I13" s="18"/>
      <c r="J13" s="18"/>
    </row>
    <row r="14" spans="1:10" ht="22.9" customHeight="1" x14ac:dyDescent="0.35">
      <c r="A14" s="18"/>
      <c r="B14" s="79" t="s">
        <v>22</v>
      </c>
      <c r="C14" s="83">
        <v>0</v>
      </c>
      <c r="D14" s="84">
        <f>G9</f>
        <v>-3664.055239709327</v>
      </c>
      <c r="E14" s="18"/>
      <c r="F14" s="85">
        <f>C6-C7</f>
        <v>500</v>
      </c>
      <c r="G14" s="86"/>
      <c r="H14" s="48"/>
      <c r="I14" s="18"/>
      <c r="J14" s="18"/>
    </row>
    <row r="15" spans="1:10" ht="52.15" customHeight="1" x14ac:dyDescent="0.35">
      <c r="A15" s="18"/>
      <c r="B15" s="18"/>
      <c r="C15" s="87"/>
      <c r="D15" s="48"/>
      <c r="E15" s="18"/>
      <c r="F15" s="13"/>
      <c r="G15" s="18"/>
      <c r="H15" s="18"/>
      <c r="I15" s="18"/>
      <c r="J15" s="18"/>
    </row>
    <row r="16" spans="1:10" ht="22.9" customHeight="1" x14ac:dyDescent="0.35">
      <c r="A16" s="18"/>
      <c r="B16" s="13"/>
      <c r="C16" s="13"/>
      <c r="D16" s="13"/>
      <c r="E16" s="18"/>
      <c r="F16" s="13"/>
      <c r="G16" s="18"/>
      <c r="H16" s="18"/>
      <c r="I16" s="18"/>
      <c r="J16" s="18"/>
    </row>
    <row r="18" spans="11:11" x14ac:dyDescent="0.35">
      <c r="K18" s="90"/>
    </row>
  </sheetData>
  <sheetProtection sheet="1" formatColumns="0" formatRows="0" selectLockedCells="1"/>
  <mergeCells count="2">
    <mergeCell ref="B3:D3"/>
    <mergeCell ref="F3:I3"/>
  </mergeCells>
  <pageMargins left="0.74791666666666667" right="0.74791666666666667" top="0.98402777777777772" bottom="0.98402777777777772" header="0.51111111111111107" footer="0.51111111111111107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5" zoomScaleNormal="100" workbookViewId="0">
      <selection activeCell="E6" sqref="E6"/>
    </sheetView>
  </sheetViews>
  <sheetFormatPr defaultColWidth="9.140625" defaultRowHeight="12.75" x14ac:dyDescent="0.2"/>
  <cols>
    <col min="2" max="2" width="21.28515625" customWidth="1"/>
    <col min="3" max="3" width="5.28515625" customWidth="1"/>
    <col min="4" max="4" width="22.28515625" customWidth="1"/>
    <col min="5" max="5" width="16.85546875" customWidth="1"/>
    <col min="6" max="6" width="16.140625" customWidth="1"/>
    <col min="7" max="7" width="17.85546875" customWidth="1"/>
    <col min="8" max="8" width="11" customWidth="1"/>
    <col min="9" max="9" width="18.140625" customWidth="1"/>
    <col min="10" max="10" width="16.5703125" customWidth="1"/>
    <col min="11" max="11" width="13.5703125" customWidth="1"/>
  </cols>
  <sheetData>
    <row r="1" spans="1:13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30" x14ac:dyDescent="0.4">
      <c r="A2" s="13"/>
      <c r="B2" s="131" t="s">
        <v>25</v>
      </c>
      <c r="C2" s="132"/>
      <c r="D2" s="133"/>
      <c r="E2" s="22"/>
      <c r="F2" s="13"/>
      <c r="G2" s="13"/>
      <c r="H2" s="13"/>
      <c r="I2" s="13"/>
      <c r="J2" s="13"/>
      <c r="K2" s="13"/>
      <c r="L2" s="13"/>
      <c r="M2" s="13"/>
    </row>
    <row r="3" spans="1:13" ht="23.25" x14ac:dyDescent="0.3">
      <c r="A3" s="13"/>
      <c r="B3" s="134" t="s">
        <v>26</v>
      </c>
      <c r="C3" s="135"/>
      <c r="D3" s="23">
        <v>0.75</v>
      </c>
      <c r="E3" s="24"/>
      <c r="F3" s="13"/>
      <c r="G3" s="13"/>
      <c r="H3" s="13"/>
      <c r="I3" s="13"/>
      <c r="J3" s="13"/>
      <c r="K3" s="13"/>
      <c r="L3" s="13"/>
      <c r="M3" s="13"/>
    </row>
    <row r="4" spans="1:13" ht="23.25" x14ac:dyDescent="0.3">
      <c r="A4" s="13"/>
      <c r="B4" s="136" t="s">
        <v>27</v>
      </c>
      <c r="C4" s="137"/>
      <c r="D4" s="25">
        <f>Investing!D3*'Data Input'!C5</f>
        <v>22500</v>
      </c>
      <c r="E4" s="26"/>
      <c r="F4" s="13"/>
      <c r="G4" s="13"/>
      <c r="H4" s="13"/>
      <c r="I4" s="13"/>
      <c r="J4" s="13"/>
      <c r="K4" s="13"/>
      <c r="L4" s="13"/>
      <c r="M4" s="13"/>
    </row>
    <row r="5" spans="1:13" ht="23.25" x14ac:dyDescent="0.3">
      <c r="A5" s="13"/>
      <c r="B5" s="136" t="s">
        <v>28</v>
      </c>
      <c r="C5" s="137"/>
      <c r="D5" s="27">
        <v>0.13500000000000001</v>
      </c>
      <c r="E5" s="28"/>
      <c r="F5" s="13"/>
      <c r="G5" s="13"/>
      <c r="H5" s="13"/>
      <c r="I5" s="13"/>
      <c r="J5" s="13"/>
      <c r="K5" s="13"/>
      <c r="L5" s="13"/>
      <c r="M5" s="13"/>
    </row>
    <row r="6" spans="1:13" ht="23.25" x14ac:dyDescent="0.3">
      <c r="A6" s="13"/>
      <c r="B6" s="138" t="s">
        <v>29</v>
      </c>
      <c r="C6" s="139"/>
      <c r="D6" s="29">
        <v>0.08</v>
      </c>
      <c r="E6" s="28"/>
      <c r="F6" s="13"/>
      <c r="G6" s="13"/>
      <c r="H6" s="13"/>
      <c r="I6" s="13"/>
      <c r="J6" s="13"/>
      <c r="K6" s="13"/>
      <c r="L6" s="13"/>
      <c r="M6" s="13"/>
    </row>
    <row r="7" spans="1:13" ht="9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ht="7.15" customHeight="1" thickBot="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3" ht="31.5" thickTop="1" thickBot="1" x14ac:dyDescent="0.45">
      <c r="A9" s="13"/>
      <c r="B9" s="150" t="s">
        <v>30</v>
      </c>
      <c r="C9" s="151"/>
      <c r="D9" s="151"/>
      <c r="E9" s="151"/>
      <c r="F9" s="151"/>
      <c r="G9" s="151"/>
      <c r="H9" s="152"/>
      <c r="I9" s="91"/>
      <c r="J9" s="92"/>
      <c r="K9" s="13"/>
      <c r="L9" s="13"/>
      <c r="M9" s="13"/>
    </row>
    <row r="10" spans="1:13" ht="24" customHeight="1" thickTop="1" thickBot="1" x14ac:dyDescent="0.35">
      <c r="A10" s="13"/>
      <c r="B10" s="140" t="s">
        <v>23</v>
      </c>
      <c r="C10" s="141"/>
      <c r="D10" s="30" t="s">
        <v>31</v>
      </c>
      <c r="E10" s="98" t="s">
        <v>32</v>
      </c>
      <c r="F10" s="99" t="s">
        <v>56</v>
      </c>
      <c r="G10" s="142" t="s">
        <v>55</v>
      </c>
      <c r="H10" s="142"/>
      <c r="I10" s="93"/>
      <c r="J10" s="94"/>
      <c r="K10" s="13"/>
      <c r="L10" s="13"/>
      <c r="M10" s="13"/>
    </row>
    <row r="11" spans="1:13" ht="36" customHeight="1" thickTop="1" thickBot="1" x14ac:dyDescent="0.25">
      <c r="A11" s="13"/>
      <c r="B11" s="143">
        <f>-PV(D5/12,C13,'Data Input'!C10,'Data Input'!C14)</f>
        <v>22642.491729669615</v>
      </c>
      <c r="C11" s="144"/>
      <c r="D11" s="101">
        <f>D5</f>
        <v>0.13500000000000001</v>
      </c>
      <c r="E11" s="97">
        <f>B11/'Data Input'!C5</f>
        <v>0.75474972432232046</v>
      </c>
      <c r="F11" s="100">
        <f>B11/'Data Input'!C13</f>
        <v>0.84260255639474324</v>
      </c>
      <c r="G11" s="145">
        <f>'Data Input'!C12*'Data Input'!C10+'Data Input'!C14</f>
        <v>52510</v>
      </c>
      <c r="H11" s="146"/>
      <c r="I11" s="95"/>
      <c r="J11" s="96"/>
      <c r="K11" s="13"/>
      <c r="L11" s="13"/>
      <c r="M11" s="13"/>
    </row>
    <row r="12" spans="1:13" ht="17.45" customHeight="1" thickTop="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x14ac:dyDescent="0.2">
      <c r="A13" s="13"/>
      <c r="B13" s="31" t="s">
        <v>33</v>
      </c>
      <c r="C13" s="32">
        <f>'Data Input'!C12</f>
        <v>178</v>
      </c>
      <c r="D13" s="33"/>
      <c r="E13" s="33"/>
      <c r="F13" s="34"/>
      <c r="G13" s="34"/>
      <c r="H13" s="34"/>
      <c r="I13" s="34"/>
      <c r="J13" s="34"/>
      <c r="K13" s="34"/>
      <c r="L13" s="13"/>
      <c r="M13" s="13"/>
    </row>
    <row r="14" spans="1:13" ht="30" x14ac:dyDescent="0.4">
      <c r="A14" s="13"/>
      <c r="B14" s="147" t="s">
        <v>34</v>
      </c>
      <c r="C14" s="148"/>
      <c r="D14" s="148"/>
      <c r="E14" s="148"/>
      <c r="F14" s="148"/>
      <c r="G14" s="148"/>
      <c r="H14" s="148"/>
      <c r="I14" s="148"/>
      <c r="J14" s="148"/>
      <c r="K14" s="149"/>
      <c r="L14" s="13"/>
      <c r="M14" s="13"/>
    </row>
    <row r="15" spans="1:13" ht="48" customHeight="1" x14ac:dyDescent="0.3">
      <c r="A15" s="13"/>
      <c r="B15" s="125" t="s">
        <v>35</v>
      </c>
      <c r="C15" s="126"/>
      <c r="D15" s="35" t="s">
        <v>36</v>
      </c>
      <c r="E15" s="127" t="s">
        <v>37</v>
      </c>
      <c r="F15" s="127"/>
      <c r="G15" s="36" t="s">
        <v>32</v>
      </c>
      <c r="H15" s="128" t="s">
        <v>23</v>
      </c>
      <c r="I15" s="129"/>
      <c r="J15" s="130" t="s">
        <v>24</v>
      </c>
      <c r="K15" s="130"/>
      <c r="L15" s="13"/>
      <c r="M15" s="13"/>
    </row>
    <row r="16" spans="1:13" ht="33" customHeight="1" x14ac:dyDescent="0.35">
      <c r="A16" s="13"/>
      <c r="B16" s="160">
        <v>35</v>
      </c>
      <c r="C16" s="161"/>
      <c r="D16" s="37">
        <v>0</v>
      </c>
      <c r="E16" s="162">
        <f>D16*'Data Input'!C14</f>
        <v>0</v>
      </c>
      <c r="F16" s="163"/>
      <c r="G16" s="38">
        <f>H16/'Data Input'!C5</f>
        <v>0.30605808365541992</v>
      </c>
      <c r="H16" s="164">
        <f>-PV(D6/12,B16,'Data Input'!C10,E16)</f>
        <v>9181.7425096625975</v>
      </c>
      <c r="I16" s="164"/>
      <c r="J16" s="165">
        <f>PV('Data Input'!C8/12,'Data Input'!C12-B16,-'Data Input'!C10,-'Data Input'!C14)-E16</f>
        <v>24595.280627278862</v>
      </c>
      <c r="K16" s="166"/>
      <c r="L16" s="43"/>
      <c r="M16" s="44"/>
    </row>
    <row r="17" spans="1:13" ht="27.95" customHeight="1" x14ac:dyDescent="0.35">
      <c r="A17" s="13"/>
      <c r="B17" s="167">
        <v>40</v>
      </c>
      <c r="C17" s="168"/>
      <c r="D17" s="39">
        <v>0</v>
      </c>
      <c r="E17" s="169">
        <f>D17*'Data Input'!C14</f>
        <v>0</v>
      </c>
      <c r="F17" s="170"/>
      <c r="G17" s="40">
        <f>H17/'Data Input'!C5</f>
        <v>0.34425548223673202</v>
      </c>
      <c r="H17" s="171">
        <f>-PV(D6/12,B17,'Data Input'!C10,E17)</f>
        <v>10327.66446710196</v>
      </c>
      <c r="I17" s="171"/>
      <c r="J17" s="172">
        <f>PV('Data Input'!C8/12,'Data Input'!C12-B17,-'Data Input'!C10,-'Data Input'!C14)-E17</f>
        <v>24137.51792113078</v>
      </c>
      <c r="K17" s="173"/>
      <c r="L17" s="13"/>
      <c r="M17" s="13"/>
    </row>
    <row r="18" spans="1:13" ht="27.95" customHeight="1" x14ac:dyDescent="0.35">
      <c r="A18" s="13"/>
      <c r="B18" s="153">
        <v>45</v>
      </c>
      <c r="C18" s="154"/>
      <c r="D18" s="37">
        <v>0</v>
      </c>
      <c r="E18" s="155">
        <f>D18*'Data Input'!C14</f>
        <v>0</v>
      </c>
      <c r="F18" s="156"/>
      <c r="G18" s="41">
        <f>H18/'Data Input'!C5</f>
        <v>0.38120470822881736</v>
      </c>
      <c r="H18" s="157">
        <f>-PV(D6/12,B18,'Data Input'!C10,E18)</f>
        <v>11436.141246864521</v>
      </c>
      <c r="I18" s="157"/>
      <c r="J18" s="158">
        <f>PV('Data Input'!C8/12,'Data Input'!C12-B18,-'Data Input'!C10,-'Data Input'!C14)-E18</f>
        <v>23660.361217979033</v>
      </c>
      <c r="K18" s="159"/>
      <c r="L18" s="13"/>
      <c r="M18" s="13"/>
    </row>
    <row r="19" spans="1:13" x14ac:dyDescent="0.2">
      <c r="A19" s="13"/>
      <c r="B19" s="13"/>
      <c r="C19" s="13"/>
      <c r="D19" s="42"/>
      <c r="E19" s="13"/>
      <c r="F19" s="13"/>
      <c r="G19" s="13"/>
      <c r="H19" s="13"/>
      <c r="I19" s="13"/>
      <c r="J19" s="34"/>
      <c r="K19" s="34"/>
      <c r="L19" s="13"/>
      <c r="M19" s="13"/>
    </row>
    <row r="20" spans="1:13" x14ac:dyDescent="0.2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3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x14ac:dyDescent="0.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2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x14ac:dyDescent="0.2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3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</sheetData>
  <mergeCells count="27">
    <mergeCell ref="B18:C18"/>
    <mergeCell ref="E18:F18"/>
    <mergeCell ref="H18:I18"/>
    <mergeCell ref="J18:K18"/>
    <mergeCell ref="B16:C16"/>
    <mergeCell ref="E16:F16"/>
    <mergeCell ref="H16:I16"/>
    <mergeCell ref="J16:K16"/>
    <mergeCell ref="B17:C17"/>
    <mergeCell ref="E17:F17"/>
    <mergeCell ref="H17:I17"/>
    <mergeCell ref="J17:K17"/>
    <mergeCell ref="B15:C15"/>
    <mergeCell ref="E15:F15"/>
    <mergeCell ref="H15:I15"/>
    <mergeCell ref="J15:K15"/>
    <mergeCell ref="B2:D2"/>
    <mergeCell ref="B3:C3"/>
    <mergeCell ref="B4:C4"/>
    <mergeCell ref="B5:C5"/>
    <mergeCell ref="B6:C6"/>
    <mergeCell ref="B10:C10"/>
    <mergeCell ref="G10:H10"/>
    <mergeCell ref="B11:C11"/>
    <mergeCell ref="G11:H11"/>
    <mergeCell ref="B14:K14"/>
    <mergeCell ref="B9:H9"/>
  </mergeCells>
  <conditionalFormatting sqref="E11 G16:G18">
    <cfRule type="cellIs" dxfId="1" priority="1" stopIfTrue="1" operator="greaterThan">
      <formula>$D$3</formula>
    </cfRule>
  </conditionalFormatting>
  <conditionalFormatting sqref="B16:C18">
    <cfRule type="cellIs" dxfId="0" priority="2" stopIfTrue="1" operator="greaterThan">
      <formula>$C$13</formula>
    </cfRule>
  </conditionalFormatting>
  <pageMargins left="0.69930555555555551" right="0.69930555555555551" top="0.75" bottom="0.75" header="0.3" footer="0.3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workbookViewId="0">
      <selection activeCell="C13" sqref="C13"/>
    </sheetView>
  </sheetViews>
  <sheetFormatPr defaultColWidth="9.140625" defaultRowHeight="12.75" x14ac:dyDescent="0.2"/>
  <cols>
    <col min="2" max="2" width="24.7109375" customWidth="1"/>
    <col min="3" max="3" width="25.5703125" customWidth="1"/>
    <col min="4" max="4" width="9.28515625" customWidth="1"/>
    <col min="6" max="6" width="11" customWidth="1"/>
    <col min="7" max="7" width="9.7109375" customWidth="1"/>
    <col min="9" max="9" width="9.7109375" customWidth="1"/>
    <col min="10" max="10" width="12.28515625" customWidth="1"/>
    <col min="11" max="11" width="5.28515625" customWidth="1"/>
    <col min="14" max="21" width="9.140625" style="102"/>
  </cols>
  <sheetData>
    <row r="1" spans="1:21" ht="9.6" customHeight="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21" s="15" customFormat="1" ht="33" x14ac:dyDescent="0.45">
      <c r="A2" s="17"/>
      <c r="B2" s="176" t="s">
        <v>38</v>
      </c>
      <c r="C2" s="176"/>
      <c r="D2" s="17"/>
      <c r="E2" s="18"/>
      <c r="F2" s="17"/>
      <c r="G2" s="17"/>
      <c r="H2" s="17"/>
      <c r="I2" s="17"/>
      <c r="J2" s="17"/>
      <c r="K2" s="17"/>
      <c r="L2" s="17"/>
      <c r="M2" s="17"/>
      <c r="N2" s="110"/>
      <c r="O2" s="110"/>
      <c r="P2" s="110"/>
      <c r="Q2" s="110"/>
      <c r="R2" s="110"/>
      <c r="S2" s="110"/>
      <c r="T2" s="110"/>
      <c r="U2" s="110"/>
    </row>
    <row r="3" spans="1:21" ht="7.5" customHeight="1" x14ac:dyDescent="0.2">
      <c r="A3" s="13"/>
      <c r="B3" s="177"/>
      <c r="C3" s="177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21" s="16" customFormat="1" ht="25.5" x14ac:dyDescent="0.35">
      <c r="A4" s="19"/>
      <c r="B4" s="107" t="s">
        <v>39</v>
      </c>
      <c r="C4" s="118">
        <f>'Data Input'!C13</f>
        <v>26872.09</v>
      </c>
      <c r="D4" s="19"/>
      <c r="E4" s="102"/>
      <c r="F4" s="102"/>
      <c r="G4" s="102"/>
      <c r="H4" s="102"/>
      <c r="I4" s="102"/>
      <c r="J4" s="19"/>
      <c r="K4" s="19"/>
      <c r="L4" s="19"/>
      <c r="M4" s="19"/>
      <c r="N4" s="111"/>
      <c r="O4" s="111"/>
      <c r="P4" s="111"/>
      <c r="Q4" s="111"/>
      <c r="R4" s="111"/>
      <c r="S4" s="111"/>
      <c r="T4" s="111"/>
      <c r="U4" s="111"/>
    </row>
    <row r="5" spans="1:21" s="16" customFormat="1" ht="25.5" x14ac:dyDescent="0.35">
      <c r="A5" s="19"/>
      <c r="B5" s="107" t="s">
        <v>40</v>
      </c>
      <c r="C5" s="119">
        <f>'Data Input'!C12</f>
        <v>178</v>
      </c>
      <c r="D5" s="19"/>
      <c r="E5" s="102"/>
      <c r="F5" s="102"/>
      <c r="G5" s="102"/>
      <c r="H5" s="102"/>
      <c r="I5" s="102"/>
      <c r="J5" s="19"/>
      <c r="K5" s="19"/>
      <c r="L5" s="19"/>
      <c r="M5" s="19"/>
      <c r="N5" s="111"/>
      <c r="O5" s="111"/>
      <c r="P5" s="111"/>
      <c r="Q5" s="111"/>
      <c r="R5" s="111"/>
      <c r="S5" s="111"/>
      <c r="T5" s="111"/>
      <c r="U5" s="111"/>
    </row>
    <row r="6" spans="1:21" s="16" customFormat="1" ht="25.5" x14ac:dyDescent="0.35">
      <c r="A6" s="19"/>
      <c r="B6" s="107" t="s">
        <v>41</v>
      </c>
      <c r="C6" s="120">
        <f>'Data Input'!C8</f>
        <v>0.1</v>
      </c>
      <c r="D6" s="19"/>
      <c r="E6" s="102"/>
      <c r="F6" s="102"/>
      <c r="G6" s="102"/>
      <c r="H6" s="102"/>
      <c r="I6" s="102"/>
      <c r="J6" s="102"/>
      <c r="K6" s="102"/>
      <c r="L6" s="102"/>
      <c r="M6" s="102"/>
      <c r="N6" s="111"/>
      <c r="O6" s="111"/>
      <c r="P6" s="111"/>
      <c r="Q6" s="111"/>
      <c r="R6" s="111"/>
      <c r="S6" s="111"/>
      <c r="T6" s="111"/>
      <c r="U6" s="111"/>
    </row>
    <row r="7" spans="1:21" s="16" customFormat="1" ht="25.9" customHeight="1" x14ac:dyDescent="0.35">
      <c r="A7" s="19"/>
      <c r="B7" s="108" t="s">
        <v>42</v>
      </c>
      <c r="C7" s="109">
        <f>'Data Input'!C10</f>
        <v>295</v>
      </c>
      <c r="D7" s="19"/>
      <c r="E7" s="102"/>
      <c r="F7" s="102"/>
      <c r="G7" s="102"/>
      <c r="H7" s="102"/>
      <c r="I7" s="102"/>
      <c r="J7" s="102"/>
      <c r="K7" s="102"/>
      <c r="L7" s="102"/>
      <c r="M7" s="102"/>
      <c r="N7" s="111"/>
      <c r="O7" s="111"/>
      <c r="P7" s="111"/>
      <c r="Q7" s="111"/>
      <c r="R7" s="111"/>
      <c r="S7" s="111"/>
      <c r="T7" s="111"/>
      <c r="U7" s="111"/>
    </row>
    <row r="8" spans="1:21" x14ac:dyDescent="0.2">
      <c r="A8" s="13"/>
      <c r="B8" s="14"/>
      <c r="C8" s="14"/>
      <c r="D8" s="13"/>
      <c r="E8" s="102"/>
      <c r="F8" s="102"/>
      <c r="G8" s="102"/>
      <c r="H8" s="102"/>
      <c r="I8" s="102"/>
      <c r="J8" s="102"/>
      <c r="K8" s="102"/>
      <c r="L8" s="102"/>
      <c r="M8" s="102"/>
    </row>
    <row r="9" spans="1:21" s="15" customFormat="1" ht="33.75" x14ac:dyDescent="0.5">
      <c r="A9" s="17"/>
      <c r="B9" s="178" t="s">
        <v>57</v>
      </c>
      <c r="C9" s="178"/>
      <c r="D9" s="17"/>
      <c r="E9" s="17"/>
      <c r="F9" s="17"/>
      <c r="G9" s="17"/>
      <c r="H9" s="17"/>
      <c r="I9" s="17"/>
      <c r="J9" s="17"/>
      <c r="K9" s="17"/>
      <c r="L9" s="17"/>
      <c r="M9" s="17"/>
      <c r="N9" s="110"/>
      <c r="O9" s="110"/>
      <c r="P9" s="110"/>
      <c r="Q9" s="110"/>
      <c r="R9" s="110"/>
      <c r="S9" s="110"/>
      <c r="T9" s="110"/>
      <c r="U9" s="110"/>
    </row>
    <row r="10" spans="1:21" ht="7.5" customHeight="1" thickTop="1" thickBot="1" x14ac:dyDescent="0.4">
      <c r="A10" s="13"/>
      <c r="B10" s="175"/>
      <c r="C10" s="175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21" s="16" customFormat="1" ht="26.25" thickBot="1" x14ac:dyDescent="0.4">
      <c r="A11" s="19"/>
      <c r="B11" s="103" t="s">
        <v>43</v>
      </c>
      <c r="C11" s="116">
        <v>22642.49</v>
      </c>
      <c r="D11" s="19"/>
      <c r="E11" s="102"/>
      <c r="F11" s="102"/>
      <c r="G11" s="102"/>
      <c r="H11" s="102"/>
      <c r="I11" s="19"/>
      <c r="J11" s="19"/>
      <c r="K11" s="19"/>
      <c r="L11" s="19"/>
      <c r="M11" s="19"/>
      <c r="N11" s="111"/>
      <c r="O11" s="111"/>
      <c r="P11" s="111"/>
      <c r="Q11" s="111"/>
      <c r="R11" s="111"/>
      <c r="S11" s="111"/>
      <c r="T11" s="111"/>
      <c r="U11" s="111"/>
    </row>
    <row r="12" spans="1:21" s="16" customFormat="1" ht="26.25" thickBot="1" x14ac:dyDescent="0.4">
      <c r="A12" s="19"/>
      <c r="B12" s="103" t="s">
        <v>40</v>
      </c>
      <c r="C12" s="117">
        <v>178</v>
      </c>
      <c r="D12" s="19"/>
      <c r="E12" s="102"/>
      <c r="F12" s="102"/>
      <c r="G12" s="102"/>
      <c r="H12" s="102"/>
      <c r="I12" s="19"/>
      <c r="J12" s="19"/>
      <c r="K12" s="19"/>
      <c r="L12" s="19"/>
      <c r="M12" s="19"/>
      <c r="N12" s="111"/>
      <c r="O12" s="111"/>
      <c r="P12" s="111"/>
      <c r="Q12" s="111"/>
      <c r="R12" s="111"/>
      <c r="S12" s="111"/>
      <c r="T12" s="111"/>
      <c r="U12" s="111"/>
    </row>
    <row r="13" spans="1:21" s="16" customFormat="1" ht="26.25" thickBot="1" x14ac:dyDescent="0.4">
      <c r="A13" s="19"/>
      <c r="B13" s="103" t="s">
        <v>41</v>
      </c>
      <c r="C13" s="106">
        <f>RATE(C12,C14,-C11)*12</f>
        <v>0.13500001501272893</v>
      </c>
      <c r="D13" s="19"/>
      <c r="E13" s="102"/>
      <c r="F13" s="102"/>
      <c r="G13" s="102"/>
      <c r="H13" s="102"/>
      <c r="I13" s="19"/>
      <c r="J13" s="19"/>
      <c r="K13" s="19"/>
      <c r="L13" s="19"/>
      <c r="M13" s="19"/>
      <c r="N13" s="111"/>
      <c r="O13" s="111"/>
      <c r="P13" s="111"/>
      <c r="Q13" s="111"/>
      <c r="R13" s="111"/>
      <c r="S13" s="111"/>
      <c r="T13" s="111"/>
      <c r="U13" s="111"/>
    </row>
    <row r="14" spans="1:21" s="16" customFormat="1" ht="26.25" thickBot="1" x14ac:dyDescent="0.4">
      <c r="A14" s="19"/>
      <c r="B14" s="104" t="s">
        <v>42</v>
      </c>
      <c r="C14" s="109">
        <f>C7</f>
        <v>295</v>
      </c>
      <c r="D14" s="19"/>
      <c r="E14" s="102"/>
      <c r="F14" s="102"/>
      <c r="G14" s="102"/>
      <c r="H14" s="102"/>
      <c r="I14" s="19"/>
      <c r="J14" s="19"/>
      <c r="K14" s="19"/>
      <c r="L14" s="19"/>
      <c r="M14" s="19"/>
      <c r="N14" s="111"/>
      <c r="O14" s="111"/>
      <c r="P14" s="111"/>
      <c r="Q14" s="111"/>
      <c r="R14" s="111"/>
      <c r="S14" s="111"/>
      <c r="T14" s="111"/>
      <c r="U14" s="111"/>
    </row>
    <row r="15" spans="1:21" ht="13.15" customHeight="1" thickTop="1" thickBo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21" ht="35.25" thickTop="1" thickBot="1" x14ac:dyDescent="0.55000000000000004">
      <c r="A16" s="13"/>
      <c r="B16" s="174" t="s">
        <v>60</v>
      </c>
      <c r="C16" s="174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 ht="7.5" customHeight="1" thickTop="1" thickBot="1" x14ac:dyDescent="0.4">
      <c r="A17" s="13"/>
      <c r="B17" s="175"/>
      <c r="C17" s="175"/>
      <c r="D17" s="102"/>
      <c r="E17" s="102"/>
      <c r="F17" s="102"/>
      <c r="G17" s="102"/>
      <c r="H17" s="102"/>
      <c r="I17" s="102"/>
      <c r="J17" s="102"/>
      <c r="K17" s="102"/>
      <c r="L17" s="102"/>
      <c r="M17" s="102"/>
    </row>
    <row r="18" spans="1:13" ht="27" thickBot="1" x14ac:dyDescent="0.45">
      <c r="A18" s="102"/>
      <c r="B18" s="20" t="s">
        <v>43</v>
      </c>
      <c r="C18" s="112">
        <v>22542.49</v>
      </c>
      <c r="D18" s="102"/>
      <c r="E18" s="102"/>
      <c r="F18" s="102"/>
      <c r="G18" s="102"/>
      <c r="H18" s="102"/>
      <c r="I18" s="102"/>
      <c r="J18" s="102"/>
      <c r="K18" s="102"/>
      <c r="L18" s="102"/>
      <c r="M18" s="102"/>
    </row>
    <row r="19" spans="1:13" ht="27" thickBot="1" x14ac:dyDescent="0.45">
      <c r="A19" s="102"/>
      <c r="B19" s="20" t="s">
        <v>44</v>
      </c>
      <c r="C19" s="113">
        <v>103</v>
      </c>
      <c r="D19" s="102"/>
      <c r="E19" s="102"/>
      <c r="F19" s="102"/>
      <c r="G19" s="102"/>
      <c r="H19" s="102"/>
      <c r="I19" s="102"/>
      <c r="J19" s="102"/>
      <c r="K19" s="102"/>
      <c r="L19" s="102"/>
      <c r="M19" s="102"/>
    </row>
    <row r="20" spans="1:13" ht="26.25" thickBot="1" x14ac:dyDescent="0.4">
      <c r="A20" s="102"/>
      <c r="B20" s="20" t="s">
        <v>41</v>
      </c>
      <c r="C20" s="105">
        <f>RATE(C19,C21,-C18)*12</f>
        <v>7.283902963511546E-2</v>
      </c>
      <c r="D20" s="102"/>
      <c r="E20" s="102"/>
      <c r="F20" s="102"/>
      <c r="G20" s="102"/>
      <c r="H20" s="102"/>
      <c r="I20" s="102"/>
      <c r="J20" s="102"/>
      <c r="K20" s="102"/>
      <c r="L20" s="102"/>
      <c r="M20" s="102"/>
    </row>
    <row r="21" spans="1:13" ht="26.25" thickBot="1" x14ac:dyDescent="0.4">
      <c r="A21" s="102"/>
      <c r="B21" s="21" t="s">
        <v>45</v>
      </c>
      <c r="C21" s="114">
        <f>C14</f>
        <v>295</v>
      </c>
      <c r="D21" s="102"/>
      <c r="E21" s="102"/>
      <c r="F21" s="102"/>
      <c r="G21" s="102"/>
      <c r="H21" s="102"/>
      <c r="I21" s="102"/>
      <c r="J21" s="102"/>
      <c r="K21" s="102"/>
      <c r="L21" s="102"/>
      <c r="M21" s="102"/>
    </row>
    <row r="22" spans="1:13" ht="13.5" thickTop="1" x14ac:dyDescent="0.2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</row>
    <row r="23" spans="1:13" x14ac:dyDescent="0.2">
      <c r="A23" s="102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</row>
    <row r="24" spans="1:13" x14ac:dyDescent="0.2">
      <c r="A24" s="102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</row>
    <row r="25" spans="1:13" x14ac:dyDescent="0.2">
      <c r="A25" s="102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</row>
    <row r="26" spans="1:13" x14ac:dyDescent="0.2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</row>
    <row r="27" spans="1:13" x14ac:dyDescent="0.2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</row>
    <row r="28" spans="1:13" x14ac:dyDescent="0.2">
      <c r="A28" s="102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</row>
    <row r="29" spans="1:13" x14ac:dyDescent="0.2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</row>
    <row r="30" spans="1:13" x14ac:dyDescent="0.2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</row>
    <row r="31" spans="1:13" x14ac:dyDescent="0.2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</row>
    <row r="32" spans="1:13" x14ac:dyDescent="0.2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</row>
    <row r="33" spans="1:13" x14ac:dyDescent="0.2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</row>
    <row r="34" spans="1:13" x14ac:dyDescent="0.2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</row>
    <row r="35" spans="1:13" x14ac:dyDescent="0.2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</row>
    <row r="36" spans="1:13" x14ac:dyDescent="0.2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</row>
    <row r="37" spans="1:13" x14ac:dyDescent="0.2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</row>
    <row r="38" spans="1:13" x14ac:dyDescent="0.2"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</row>
    <row r="39" spans="1:13" x14ac:dyDescent="0.2"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</row>
    <row r="40" spans="1:13" x14ac:dyDescent="0.2"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</row>
    <row r="41" spans="1:13" x14ac:dyDescent="0.2"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</row>
    <row r="42" spans="1:13" x14ac:dyDescent="0.2">
      <c r="D42" s="102"/>
      <c r="E42" s="102"/>
      <c r="F42" s="102"/>
      <c r="G42" s="102"/>
      <c r="H42" s="102"/>
      <c r="I42" s="102"/>
      <c r="J42" s="102"/>
      <c r="K42" s="102"/>
      <c r="L42" s="102"/>
      <c r="M42" s="102"/>
    </row>
    <row r="43" spans="1:13" x14ac:dyDescent="0.2">
      <c r="D43" s="102"/>
      <c r="E43" s="102"/>
      <c r="F43" s="102"/>
      <c r="G43" s="102"/>
      <c r="H43" s="102"/>
      <c r="I43" s="102"/>
      <c r="J43" s="102"/>
      <c r="K43" s="102"/>
      <c r="L43" s="102"/>
      <c r="M43" s="102"/>
    </row>
  </sheetData>
  <sheetProtection formatColumns="0" formatRows="0" selectLockedCells="1"/>
  <mergeCells count="6">
    <mergeCell ref="B16:C16"/>
    <mergeCell ref="B17:C17"/>
    <mergeCell ref="B10:C10"/>
    <mergeCell ref="B2:C2"/>
    <mergeCell ref="B3:C3"/>
    <mergeCell ref="B9:C9"/>
  </mergeCells>
  <pageMargins left="0.78749999999999998" right="0.78749999999999998" top="1.0527777777777778" bottom="1.0527777777777778" header="0.78749999999999998" footer="0.78749999999999998"/>
  <pageSetup orientation="portrait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opLeftCell="A7" zoomScaleNormal="100" workbookViewId="0">
      <selection activeCell="M12" sqref="M12"/>
    </sheetView>
  </sheetViews>
  <sheetFormatPr defaultColWidth="11.5703125" defaultRowHeight="12.75" x14ac:dyDescent="0.2"/>
  <sheetData>
    <row r="1" spans="1:16" x14ac:dyDescent="0.2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6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x14ac:dyDescent="0.2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x14ac:dyDescent="0.2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6" x14ac:dyDescent="0.2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</row>
    <row r="6" spans="1:16" x14ac:dyDescent="0.2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</row>
    <row r="7" spans="1:16" x14ac:dyDescent="0.2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</row>
    <row r="8" spans="1:16" x14ac:dyDescent="0.2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</row>
    <row r="10" spans="1:16" x14ac:dyDescent="0.2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</row>
    <row r="11" spans="1:16" x14ac:dyDescent="0.2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</row>
    <row r="12" spans="1:16" x14ac:dyDescent="0.2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</row>
    <row r="13" spans="1:16" x14ac:dyDescent="0.2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</row>
    <row r="14" spans="1:16" x14ac:dyDescent="0.2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</row>
    <row r="15" spans="1:16" x14ac:dyDescent="0.2">
      <c r="A15" s="102"/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</row>
    <row r="16" spans="1:16" x14ac:dyDescent="0.2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</row>
    <row r="17" spans="1:16" x14ac:dyDescent="0.2">
      <c r="A17" s="102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</row>
    <row r="18" spans="1:16" x14ac:dyDescent="0.2">
      <c r="A18" s="102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</row>
    <row r="19" spans="1:16" x14ac:dyDescent="0.2">
      <c r="A19" s="102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</row>
    <row r="20" spans="1:16" x14ac:dyDescent="0.2">
      <c r="A20" s="102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</row>
    <row r="21" spans="1:16" x14ac:dyDescent="0.2">
      <c r="A21" s="102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</row>
    <row r="22" spans="1:16" x14ac:dyDescent="0.2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</row>
    <row r="23" spans="1:16" x14ac:dyDescent="0.2">
      <c r="A23" s="102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</row>
    <row r="24" spans="1:16" x14ac:dyDescent="0.2">
      <c r="A24" s="102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</row>
    <row r="25" spans="1:16" x14ac:dyDescent="0.2">
      <c r="A25" s="102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</row>
    <row r="26" spans="1:16" x14ac:dyDescent="0.2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</row>
    <row r="27" spans="1:16" x14ac:dyDescent="0.2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</row>
    <row r="28" spans="1:16" x14ac:dyDescent="0.2">
      <c r="A28" s="102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</row>
    <row r="29" spans="1:16" x14ac:dyDescent="0.2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</row>
    <row r="30" spans="1:16" x14ac:dyDescent="0.2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</row>
    <row r="31" spans="1:16" x14ac:dyDescent="0.2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</row>
    <row r="32" spans="1:16" x14ac:dyDescent="0.2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</row>
    <row r="33" spans="1:16" x14ac:dyDescent="0.2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</row>
    <row r="34" spans="1:16" x14ac:dyDescent="0.2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</row>
    <row r="35" spans="1:16" x14ac:dyDescent="0.2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</row>
    <row r="36" spans="1:16" x14ac:dyDescent="0.2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</row>
    <row r="37" spans="1:16" x14ac:dyDescent="0.2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</row>
    <row r="38" spans="1:16" x14ac:dyDescent="0.2">
      <c r="A38" s="102"/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</row>
    <row r="39" spans="1:16" x14ac:dyDescent="0.2">
      <c r="A39" s="102"/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</row>
    <row r="40" spans="1:16" x14ac:dyDescent="0.2">
      <c r="A40" s="102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</row>
    <row r="41" spans="1:16" x14ac:dyDescent="0.2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</row>
    <row r="42" spans="1:16" x14ac:dyDescent="0.2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</row>
    <row r="43" spans="1:16" x14ac:dyDescent="0.2">
      <c r="A43" s="102"/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</row>
    <row r="44" spans="1:16" x14ac:dyDescent="0.2">
      <c r="A44" s="102"/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</row>
    <row r="45" spans="1:16" x14ac:dyDescent="0.2">
      <c r="A45" s="102"/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</row>
    <row r="46" spans="1:16" x14ac:dyDescent="0.2">
      <c r="A46" s="102"/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</row>
    <row r="47" spans="1:16" x14ac:dyDescent="0.2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</row>
  </sheetData>
  <pageMargins left="0.78749999999999998" right="0.78749999999999998" top="1.0527777777777778" bottom="1.0527777777777778" header="0.78749999999999998" footer="0.78749999999999998"/>
  <pageSetup orientation="landscape"/>
  <headerFooter alignWithMargins="0">
    <oddHeader>&amp;C&amp;"Times New Roman,Regular"&amp;12&amp;A</oddHeader>
    <oddFooter>&amp;C&amp;"Times New Roman,Regular"&amp;12Page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zoomScale="110" workbookViewId="0">
      <selection activeCell="C4" sqref="C4"/>
    </sheetView>
  </sheetViews>
  <sheetFormatPr defaultColWidth="9.140625" defaultRowHeight="12.75" x14ac:dyDescent="0.2"/>
  <cols>
    <col min="3" max="4" width="11.28515625" customWidth="1"/>
    <col min="5" max="5" width="9.7109375" customWidth="1"/>
    <col min="6" max="6" width="16.28515625" customWidth="1"/>
    <col min="7" max="7" width="12.7109375" customWidth="1"/>
    <col min="8" max="8" width="11.7109375" customWidth="1"/>
    <col min="10" max="10" width="12.5703125" customWidth="1"/>
  </cols>
  <sheetData>
    <row r="1" spans="1:6" x14ac:dyDescent="0.2">
      <c r="A1" s="179" t="s">
        <v>46</v>
      </c>
      <c r="B1" s="179"/>
      <c r="C1" s="179"/>
      <c r="D1" s="179"/>
      <c r="E1" s="179"/>
      <c r="F1" s="179"/>
    </row>
    <row r="3" spans="1:6" x14ac:dyDescent="0.2">
      <c r="A3" s="2" t="s">
        <v>47</v>
      </c>
      <c r="B3" s="3" t="s">
        <v>48</v>
      </c>
      <c r="C3" s="3" t="s">
        <v>49</v>
      </c>
      <c r="D3" s="3" t="s">
        <v>50</v>
      </c>
      <c r="E3" s="3" t="s">
        <v>51</v>
      </c>
      <c r="F3" s="4" t="s">
        <v>58</v>
      </c>
    </row>
    <row r="4" spans="1:6" x14ac:dyDescent="0.2">
      <c r="A4" t="s">
        <v>52</v>
      </c>
      <c r="B4" s="1">
        <f>'360 IRA Input'!C5</f>
        <v>178</v>
      </c>
      <c r="C4" s="5">
        <f>'Data Input'!$C$10</f>
        <v>295</v>
      </c>
      <c r="D4" s="6">
        <f>-PPMT('Data Input'!$C$8/12,$B$4-B5,$B$4,$F$4)</f>
        <v>66.240825654750523</v>
      </c>
      <c r="E4" s="6">
        <f>-IPMT('Data Input'!$C$8/12,$B$4-B5,$B$4,$F$4)</f>
        <v>223.93408333333332</v>
      </c>
      <c r="F4" s="7">
        <f>'Data Input'!C13</f>
        <v>26872.09</v>
      </c>
    </row>
    <row r="5" spans="1:6" x14ac:dyDescent="0.2">
      <c r="A5" s="1">
        <f t="shared" ref="A5:A68" si="0">$B$4-B5</f>
        <v>1</v>
      </c>
      <c r="B5" s="1">
        <f t="shared" ref="B5:B68" si="1">B4-1</f>
        <v>177</v>
      </c>
      <c r="C5" s="5">
        <f>'Data Input'!$C$10</f>
        <v>295</v>
      </c>
      <c r="D5" s="6">
        <f>-PPMT('Data Input'!$C$8/12,$B$4-B6,$B$4,$F$4)</f>
        <v>66.79283253520677</v>
      </c>
      <c r="E5" s="6">
        <f>-IPMT('Data Input'!$C$8/12,$B$4-B6,$B$4,$F$4)</f>
        <v>223.38207645287707</v>
      </c>
      <c r="F5" s="8">
        <f t="shared" ref="F5:F68" si="2">F4-D4</f>
        <v>26805.849174345251</v>
      </c>
    </row>
    <row r="6" spans="1:6" x14ac:dyDescent="0.2">
      <c r="A6" s="1">
        <f t="shared" si="0"/>
        <v>2</v>
      </c>
      <c r="B6" s="1">
        <f t="shared" si="1"/>
        <v>176</v>
      </c>
      <c r="C6" s="5">
        <f>'Data Input'!$C$10</f>
        <v>295</v>
      </c>
      <c r="D6" s="6">
        <f>-PPMT('Data Input'!$C$8/12,$B$4-B7,$B$4,$F$4)</f>
        <v>67.34943947300016</v>
      </c>
      <c r="E6" s="6">
        <f>-IPMT('Data Input'!$C$8/12,$B$4-B7,$B$4,$F$4)</f>
        <v>222.82546951508371</v>
      </c>
      <c r="F6" s="8">
        <f t="shared" si="2"/>
        <v>26739.056341810043</v>
      </c>
    </row>
    <row r="7" spans="1:6" x14ac:dyDescent="0.2">
      <c r="A7" s="1">
        <f t="shared" si="0"/>
        <v>3</v>
      </c>
      <c r="B7" s="1">
        <f t="shared" si="1"/>
        <v>175</v>
      </c>
      <c r="C7" s="5">
        <f>'Data Input'!$C$10</f>
        <v>295</v>
      </c>
      <c r="D7" s="6">
        <f>-PPMT('Data Input'!$C$8/12,$B$4-B8,$B$4,$F$4)</f>
        <v>67.910684801941827</v>
      </c>
      <c r="E7" s="6">
        <f>-IPMT('Data Input'!$C$8/12,$B$4-B8,$B$4,$F$4)</f>
        <v>222.264224186142</v>
      </c>
      <c r="F7" s="8">
        <f t="shared" si="2"/>
        <v>26671.706902337042</v>
      </c>
    </row>
    <row r="8" spans="1:6" x14ac:dyDescent="0.2">
      <c r="A8" s="1">
        <f t="shared" si="0"/>
        <v>4</v>
      </c>
      <c r="B8" s="1">
        <f t="shared" si="1"/>
        <v>174</v>
      </c>
      <c r="C8" s="5">
        <f>'Data Input'!$C$10</f>
        <v>295</v>
      </c>
      <c r="D8" s="6">
        <f>-PPMT('Data Input'!$C$8/12,$B$4-B9,$B$4,$F$4)</f>
        <v>68.476607175291335</v>
      </c>
      <c r="E8" s="6">
        <f>-IPMT('Data Input'!$C$8/12,$B$4-B9,$B$4,$F$4)</f>
        <v>221.69830181279252</v>
      </c>
      <c r="F8" s="8">
        <f t="shared" si="2"/>
        <v>26603.796217535102</v>
      </c>
    </row>
    <row r="9" spans="1:6" x14ac:dyDescent="0.2">
      <c r="A9" s="1">
        <f t="shared" si="0"/>
        <v>5</v>
      </c>
      <c r="B9" s="1">
        <f t="shared" si="1"/>
        <v>173</v>
      </c>
      <c r="C9" s="5">
        <f>'Data Input'!$C$10</f>
        <v>295</v>
      </c>
      <c r="D9" s="6">
        <f>-PPMT('Data Input'!$C$8/12,$B$4-B10,$B$4,$F$4)</f>
        <v>69.047245568418759</v>
      </c>
      <c r="E9" s="6">
        <f>-IPMT('Data Input'!$C$8/12,$B$4-B10,$B$4,$F$4)</f>
        <v>221.12766341966511</v>
      </c>
      <c r="F9" s="8">
        <f t="shared" si="2"/>
        <v>26535.319610359809</v>
      </c>
    </row>
    <row r="10" spans="1:6" x14ac:dyDescent="0.2">
      <c r="A10" s="1">
        <f t="shared" si="0"/>
        <v>6</v>
      </c>
      <c r="B10" s="1">
        <f t="shared" si="1"/>
        <v>172</v>
      </c>
      <c r="C10" s="5">
        <f>'Data Input'!$C$10</f>
        <v>295</v>
      </c>
      <c r="D10" s="6">
        <f>-PPMT('Data Input'!$C$8/12,$B$4-B11,$B$4,$F$4)</f>
        <v>69.622639281488929</v>
      </c>
      <c r="E10" s="6">
        <f>-IPMT('Data Input'!$C$8/12,$B$4-B11,$B$4,$F$4)</f>
        <v>220.55226970659493</v>
      </c>
      <c r="F10" s="8">
        <f t="shared" si="2"/>
        <v>26466.272364791392</v>
      </c>
    </row>
    <row r="11" spans="1:6" x14ac:dyDescent="0.2">
      <c r="A11" s="1">
        <f t="shared" si="0"/>
        <v>7</v>
      </c>
      <c r="B11" s="1">
        <f t="shared" si="1"/>
        <v>171</v>
      </c>
      <c r="C11" s="5">
        <f>'Data Input'!$C$10</f>
        <v>295</v>
      </c>
      <c r="D11" s="6">
        <f>-PPMT('Data Input'!$C$8/12,$B$4-B12,$B$4,$F$4)</f>
        <v>70.202827942168</v>
      </c>
      <c r="E11" s="6">
        <f>-IPMT('Data Input'!$C$8/12,$B$4-B12,$B$4,$F$4)</f>
        <v>219.97208104591584</v>
      </c>
      <c r="F11" s="8">
        <f t="shared" si="2"/>
        <v>26396.649725509902</v>
      </c>
    </row>
    <row r="12" spans="1:6" x14ac:dyDescent="0.2">
      <c r="A12" s="1">
        <f t="shared" si="0"/>
        <v>8</v>
      </c>
      <c r="B12" s="1">
        <f t="shared" si="1"/>
        <v>170</v>
      </c>
      <c r="C12" s="5">
        <f>'Data Input'!$C$10</f>
        <v>295</v>
      </c>
      <c r="D12" s="6">
        <f>-PPMT('Data Input'!$C$8/12,$B$4-B13,$B$4,$F$4)</f>
        <v>70.78785150835273</v>
      </c>
      <c r="E12" s="6">
        <f>-IPMT('Data Input'!$C$8/12,$B$4-B13,$B$4,$F$4)</f>
        <v>219.38705747973114</v>
      </c>
      <c r="F12" s="8">
        <f t="shared" si="2"/>
        <v>26326.446897567734</v>
      </c>
    </row>
    <row r="13" spans="1:6" x14ac:dyDescent="0.2">
      <c r="A13" s="1">
        <f t="shared" si="0"/>
        <v>9</v>
      </c>
      <c r="B13" s="1">
        <f t="shared" si="1"/>
        <v>169</v>
      </c>
      <c r="C13" s="5">
        <f>'Data Input'!$C$10</f>
        <v>295</v>
      </c>
      <c r="D13" s="6">
        <f>-PPMT('Data Input'!$C$8/12,$B$4-B14,$B$4,$F$4)</f>
        <v>71.377750270922348</v>
      </c>
      <c r="E13" s="6">
        <f>-IPMT('Data Input'!$C$8/12,$B$4-B14,$B$4,$F$4)</f>
        <v>218.79715871716152</v>
      </c>
      <c r="F13" s="8">
        <f t="shared" si="2"/>
        <v>26255.65904605938</v>
      </c>
    </row>
    <row r="14" spans="1:6" x14ac:dyDescent="0.2">
      <c r="A14" s="1">
        <f t="shared" si="0"/>
        <v>10</v>
      </c>
      <c r="B14" s="1">
        <f t="shared" si="1"/>
        <v>168</v>
      </c>
      <c r="C14" s="5">
        <f>'Data Input'!$C$10</f>
        <v>295</v>
      </c>
      <c r="D14" s="6">
        <f>-PPMT('Data Input'!$C$8/12,$B$4-B15,$B$4,$F$4)</f>
        <v>71.972564856513358</v>
      </c>
      <c r="E14" s="6">
        <f>-IPMT('Data Input'!$C$8/12,$B$4-B15,$B$4,$F$4)</f>
        <v>218.2023441315705</v>
      </c>
      <c r="F14" s="8">
        <f t="shared" si="2"/>
        <v>26184.281295788456</v>
      </c>
    </row>
    <row r="15" spans="1:6" x14ac:dyDescent="0.2">
      <c r="A15" s="1">
        <f t="shared" si="0"/>
        <v>11</v>
      </c>
      <c r="B15" s="1">
        <f t="shared" si="1"/>
        <v>167</v>
      </c>
      <c r="C15" s="5">
        <f>'Data Input'!$C$10</f>
        <v>295</v>
      </c>
      <c r="D15" s="6">
        <f>-PPMT('Data Input'!$C$8/12,$B$4-B16,$B$4,$F$4)</f>
        <v>72.572336230317646</v>
      </c>
      <c r="E15" s="6">
        <f>-IPMT('Data Input'!$C$8/12,$B$4-B16,$B$4,$F$4)</f>
        <v>217.60257275776621</v>
      </c>
      <c r="F15" s="8">
        <f t="shared" si="2"/>
        <v>26112.308730931942</v>
      </c>
    </row>
    <row r="16" spans="1:6" x14ac:dyDescent="0.2">
      <c r="A16" s="2">
        <f t="shared" si="0"/>
        <v>12</v>
      </c>
      <c r="B16" s="3">
        <f t="shared" si="1"/>
        <v>166</v>
      </c>
      <c r="C16" s="5">
        <f>'Data Input'!$C$10</f>
        <v>295</v>
      </c>
      <c r="D16" s="6">
        <f>-PPMT('Data Input'!$C$8/12,$B$4-B17,$B$4,$F$4)</f>
        <v>73.177105698903617</v>
      </c>
      <c r="E16" s="6">
        <f>-IPMT('Data Input'!$C$8/12,$B$4-B17,$B$4,$F$4)</f>
        <v>216.99780328918027</v>
      </c>
      <c r="F16" s="9">
        <f t="shared" si="2"/>
        <v>26039.736394701624</v>
      </c>
    </row>
    <row r="17" spans="1:6" x14ac:dyDescent="0.2">
      <c r="A17" s="1">
        <f t="shared" si="0"/>
        <v>13</v>
      </c>
      <c r="B17" s="1">
        <f t="shared" si="1"/>
        <v>165</v>
      </c>
      <c r="C17" s="5">
        <f>'Data Input'!$C$10</f>
        <v>295</v>
      </c>
      <c r="D17" s="6">
        <f>-PPMT('Data Input'!$C$8/12,$B$4-B18,$B$4,$F$4)</f>
        <v>73.786914913061139</v>
      </c>
      <c r="E17" s="6">
        <f>-IPMT('Data Input'!$C$8/12,$B$4-B18,$B$4,$F$4)</f>
        <v>216.38799407502273</v>
      </c>
      <c r="F17" s="8">
        <f t="shared" si="2"/>
        <v>25966.559289002722</v>
      </c>
    </row>
    <row r="18" spans="1:6" x14ac:dyDescent="0.2">
      <c r="A18" s="1">
        <f t="shared" si="0"/>
        <v>14</v>
      </c>
      <c r="B18" s="1">
        <f t="shared" si="1"/>
        <v>164</v>
      </c>
      <c r="C18" s="5">
        <f>'Data Input'!$C$10</f>
        <v>295</v>
      </c>
      <c r="D18" s="6">
        <f>-PPMT('Data Input'!$C$8/12,$B$4-B19,$B$4,$F$4)</f>
        <v>74.401805870669975</v>
      </c>
      <c r="E18" s="6">
        <f>-IPMT('Data Input'!$C$8/12,$B$4-B19,$B$4,$F$4)</f>
        <v>215.77310311741388</v>
      </c>
      <c r="F18" s="8">
        <f t="shared" si="2"/>
        <v>25892.772374089662</v>
      </c>
    </row>
    <row r="19" spans="1:6" x14ac:dyDescent="0.2">
      <c r="A19" s="1">
        <f t="shared" si="0"/>
        <v>15</v>
      </c>
      <c r="B19" s="1">
        <f t="shared" si="1"/>
        <v>163</v>
      </c>
      <c r="C19" s="5">
        <f>'Data Input'!$C$10</f>
        <v>295</v>
      </c>
      <c r="D19" s="6">
        <f>-PPMT('Data Input'!$C$8/12,$B$4-B20,$B$4,$F$4)</f>
        <v>75.02182091959223</v>
      </c>
      <c r="E19" s="6">
        <f>-IPMT('Data Input'!$C$8/12,$B$4-B20,$B$4,$F$4)</f>
        <v>215.1530880684916</v>
      </c>
      <c r="F19" s="8">
        <f t="shared" si="2"/>
        <v>25818.37056821899</v>
      </c>
    </row>
    <row r="20" spans="1:6" x14ac:dyDescent="0.2">
      <c r="A20" s="1">
        <f t="shared" si="0"/>
        <v>16</v>
      </c>
      <c r="B20" s="1">
        <f t="shared" si="1"/>
        <v>162</v>
      </c>
      <c r="C20" s="5">
        <f>'Data Input'!$C$10</f>
        <v>295</v>
      </c>
      <c r="D20" s="6">
        <f>-PPMT('Data Input'!$C$8/12,$B$4-B21,$B$4,$F$4)</f>
        <v>75.647002760588819</v>
      </c>
      <c r="E20" s="6">
        <f>-IPMT('Data Input'!$C$8/12,$B$4-B21,$B$4,$F$4)</f>
        <v>214.52790622749504</v>
      </c>
      <c r="F20" s="8">
        <f t="shared" si="2"/>
        <v>25743.348747299398</v>
      </c>
    </row>
    <row r="21" spans="1:6" x14ac:dyDescent="0.2">
      <c r="A21" s="1">
        <f t="shared" si="0"/>
        <v>17</v>
      </c>
      <c r="B21" s="1">
        <f t="shared" si="1"/>
        <v>161</v>
      </c>
      <c r="C21" s="5">
        <f>'Data Input'!$C$10</f>
        <v>295</v>
      </c>
      <c r="D21" s="6">
        <f>-PPMT('Data Input'!$C$8/12,$B$4-B22,$B$4,$F$4)</f>
        <v>76.277394450260402</v>
      </c>
      <c r="E21" s="6">
        <f>-IPMT('Data Input'!$C$8/12,$B$4-B22,$B$4,$F$4)</f>
        <v>213.89751453782344</v>
      </c>
      <c r="F21" s="8">
        <f t="shared" si="2"/>
        <v>25667.701744538808</v>
      </c>
    </row>
    <row r="22" spans="1:6" x14ac:dyDescent="0.2">
      <c r="A22" s="1">
        <f t="shared" si="0"/>
        <v>18</v>
      </c>
      <c r="B22" s="1">
        <f t="shared" si="1"/>
        <v>160</v>
      </c>
      <c r="C22" s="5">
        <f>'Data Input'!$C$10</f>
        <v>295</v>
      </c>
      <c r="D22" s="6">
        <f>-PPMT('Data Input'!$C$8/12,$B$4-B23,$B$4,$F$4)</f>
        <v>76.913039404012579</v>
      </c>
      <c r="E22" s="6">
        <f>-IPMT('Data Input'!$C$8/12,$B$4-B23,$B$4,$F$4)</f>
        <v>213.26186958407123</v>
      </c>
      <c r="F22" s="8">
        <f t="shared" si="2"/>
        <v>25591.42435008855</v>
      </c>
    </row>
    <row r="23" spans="1:6" x14ac:dyDescent="0.2">
      <c r="A23" s="1">
        <f t="shared" si="0"/>
        <v>19</v>
      </c>
      <c r="B23" s="1">
        <f t="shared" si="1"/>
        <v>159</v>
      </c>
      <c r="C23" s="5">
        <f>'Data Input'!$C$10</f>
        <v>295</v>
      </c>
      <c r="D23" s="6">
        <f>-PPMT('Data Input'!$C$8/12,$B$4-B24,$B$4,$F$4)</f>
        <v>77.553981399046037</v>
      </c>
      <c r="E23" s="6">
        <f>-IPMT('Data Input'!$C$8/12,$B$4-B24,$B$4,$F$4)</f>
        <v>212.62092758903785</v>
      </c>
      <c r="F23" s="8">
        <f t="shared" si="2"/>
        <v>25514.511310684538</v>
      </c>
    </row>
    <row r="24" spans="1:6" x14ac:dyDescent="0.2">
      <c r="A24" s="1">
        <f t="shared" si="0"/>
        <v>20</v>
      </c>
      <c r="B24" s="1">
        <f t="shared" si="1"/>
        <v>158</v>
      </c>
      <c r="C24" s="5">
        <f>'Data Input'!$C$10</f>
        <v>295</v>
      </c>
      <c r="D24" s="6">
        <f>-PPMT('Data Input'!$C$8/12,$B$4-B25,$B$4,$F$4)</f>
        <v>78.200264577371414</v>
      </c>
      <c r="E24" s="6">
        <f>-IPMT('Data Input'!$C$8/12,$B$4-B25,$B$4,$F$4)</f>
        <v>211.97464441071241</v>
      </c>
      <c r="F24" s="8">
        <f t="shared" si="2"/>
        <v>25436.957329285491</v>
      </c>
    </row>
    <row r="25" spans="1:6" x14ac:dyDescent="0.2">
      <c r="A25" s="1">
        <f t="shared" si="0"/>
        <v>21</v>
      </c>
      <c r="B25" s="1">
        <f t="shared" si="1"/>
        <v>157</v>
      </c>
      <c r="C25" s="5">
        <f>'Data Input'!$C$10</f>
        <v>295</v>
      </c>
      <c r="D25" s="6">
        <f>-PPMT('Data Input'!$C$8/12,$B$4-B26,$B$4,$F$4)</f>
        <v>78.851933448849508</v>
      </c>
      <c r="E25" s="6">
        <f>-IPMT('Data Input'!$C$8/12,$B$4-B26,$B$4,$F$4)</f>
        <v>211.32297553923433</v>
      </c>
      <c r="F25" s="8">
        <f t="shared" si="2"/>
        <v>25358.757064708119</v>
      </c>
    </row>
    <row r="26" spans="1:6" x14ac:dyDescent="0.2">
      <c r="A26" s="1">
        <f t="shared" si="0"/>
        <v>22</v>
      </c>
      <c r="B26" s="1">
        <f t="shared" si="1"/>
        <v>156</v>
      </c>
      <c r="C26" s="5">
        <f>'Data Input'!$C$10</f>
        <v>295</v>
      </c>
      <c r="D26" s="6">
        <f>-PPMT('Data Input'!$C$8/12,$B$4-B27,$B$4,$F$4)</f>
        <v>79.509032894256578</v>
      </c>
      <c r="E26" s="6">
        <f>-IPMT('Data Input'!$C$8/12,$B$4-B27,$B$4,$F$4)</f>
        <v>210.66587609382725</v>
      </c>
      <c r="F26" s="8">
        <f t="shared" si="2"/>
        <v>25279.905131259271</v>
      </c>
    </row>
    <row r="27" spans="1:6" x14ac:dyDescent="0.2">
      <c r="A27" s="1">
        <f t="shared" si="0"/>
        <v>23</v>
      </c>
      <c r="B27" s="1">
        <f t="shared" si="1"/>
        <v>155</v>
      </c>
      <c r="C27" s="5">
        <f>'Data Input'!$C$10</f>
        <v>295</v>
      </c>
      <c r="D27" s="6">
        <f>-PPMT('Data Input'!$C$8/12,$B$4-B28,$B$4,$F$4)</f>
        <v>80.171608168375386</v>
      </c>
      <c r="E27" s="6">
        <f>-IPMT('Data Input'!$C$8/12,$B$4-B28,$B$4,$F$4)</f>
        <v>210.00330081970844</v>
      </c>
      <c r="F27" s="8">
        <f t="shared" si="2"/>
        <v>25200.396098365014</v>
      </c>
    </row>
    <row r="28" spans="1:6" x14ac:dyDescent="0.2">
      <c r="A28" s="2">
        <f t="shared" si="0"/>
        <v>24</v>
      </c>
      <c r="B28" s="3">
        <f t="shared" si="1"/>
        <v>154</v>
      </c>
      <c r="C28" s="5">
        <f>'Data Input'!$C$10</f>
        <v>295</v>
      </c>
      <c r="D28" s="6">
        <f>-PPMT('Data Input'!$C$8/12,$B$4-B29,$B$4,$F$4)</f>
        <v>80.839704903111851</v>
      </c>
      <c r="E28" s="6">
        <f>-IPMT('Data Input'!$C$8/12,$B$4-B29,$B$4,$F$4)</f>
        <v>209.33520408497196</v>
      </c>
      <c r="F28" s="9">
        <f t="shared" si="2"/>
        <v>25120.224490196637</v>
      </c>
    </row>
    <row r="29" spans="1:6" x14ac:dyDescent="0.2">
      <c r="A29" s="1">
        <f t="shared" si="0"/>
        <v>25</v>
      </c>
      <c r="B29" s="1">
        <f t="shared" si="1"/>
        <v>153</v>
      </c>
      <c r="C29" s="5">
        <f>'Data Input'!$C$10</f>
        <v>295</v>
      </c>
      <c r="D29" s="6">
        <f>-PPMT('Data Input'!$C$8/12,$B$4-B30,$B$4,$F$4)</f>
        <v>81.513369110637782</v>
      </c>
      <c r="E29" s="6">
        <f>-IPMT('Data Input'!$C$8/12,$B$4-B30,$B$4,$F$4)</f>
        <v>208.6615398774461</v>
      </c>
      <c r="F29" s="8">
        <f t="shared" si="2"/>
        <v>25039.384785293525</v>
      </c>
    </row>
    <row r="30" spans="1:6" x14ac:dyDescent="0.2">
      <c r="A30" s="1">
        <f t="shared" si="0"/>
        <v>26</v>
      </c>
      <c r="B30" s="1">
        <f t="shared" si="1"/>
        <v>152</v>
      </c>
      <c r="C30" s="5">
        <f>'Data Input'!$C$10</f>
        <v>295</v>
      </c>
      <c r="D30" s="6">
        <f>-PPMT('Data Input'!$C$8/12,$B$4-B31,$B$4,$F$4)</f>
        <v>82.192647186559753</v>
      </c>
      <c r="E30" s="6">
        <f>-IPMT('Data Input'!$C$8/12,$B$4-B31,$B$4,$F$4)</f>
        <v>207.98226180152412</v>
      </c>
      <c r="F30" s="8">
        <f t="shared" si="2"/>
        <v>24957.871416182887</v>
      </c>
    </row>
    <row r="31" spans="1:6" x14ac:dyDescent="0.2">
      <c r="A31" s="1">
        <f t="shared" si="0"/>
        <v>27</v>
      </c>
      <c r="B31" s="1">
        <f t="shared" si="1"/>
        <v>151</v>
      </c>
      <c r="C31" s="5">
        <f>'Data Input'!$C$10</f>
        <v>295</v>
      </c>
      <c r="D31" s="6">
        <f>-PPMT('Data Input'!$C$8/12,$B$4-B32,$B$4,$F$4)</f>
        <v>82.87758591311443</v>
      </c>
      <c r="E31" s="6">
        <f>-IPMT('Data Input'!$C$8/12,$B$4-B32,$B$4,$F$4)</f>
        <v>207.2973230749694</v>
      </c>
      <c r="F31" s="8">
        <f t="shared" si="2"/>
        <v>24875.678768996328</v>
      </c>
    </row>
    <row r="32" spans="1:6" x14ac:dyDescent="0.2">
      <c r="A32" s="1">
        <f t="shared" si="0"/>
        <v>28</v>
      </c>
      <c r="B32" s="1">
        <f t="shared" si="1"/>
        <v>150</v>
      </c>
      <c r="C32" s="5">
        <f>'Data Input'!$C$10</f>
        <v>295</v>
      </c>
      <c r="D32" s="6">
        <f>-PPMT('Data Input'!$C$8/12,$B$4-B33,$B$4,$F$4)</f>
        <v>83.56823246239037</v>
      </c>
      <c r="E32" s="6">
        <f>-IPMT('Data Input'!$C$8/12,$B$4-B33,$B$4,$F$4)</f>
        <v>206.60667652569344</v>
      </c>
      <c r="F32" s="8">
        <f t="shared" si="2"/>
        <v>24792.801183083215</v>
      </c>
    </row>
    <row r="33" spans="1:6" x14ac:dyDescent="0.2">
      <c r="A33" s="1">
        <f t="shared" si="0"/>
        <v>29</v>
      </c>
      <c r="B33" s="1">
        <f t="shared" si="1"/>
        <v>149</v>
      </c>
      <c r="C33" s="5">
        <f>'Data Input'!$C$10</f>
        <v>295</v>
      </c>
      <c r="D33" s="6">
        <f>-PPMT('Data Input'!$C$8/12,$B$4-B34,$B$4,$F$4)</f>
        <v>84.264634399576948</v>
      </c>
      <c r="E33" s="6">
        <f>-IPMT('Data Input'!$C$8/12,$B$4-B34,$B$4,$F$4)</f>
        <v>205.91027458850689</v>
      </c>
      <c r="F33" s="8">
        <f t="shared" si="2"/>
        <v>24709.232950620826</v>
      </c>
    </row>
    <row r="34" spans="1:6" x14ac:dyDescent="0.2">
      <c r="A34" s="1">
        <f t="shared" si="0"/>
        <v>30</v>
      </c>
      <c r="B34" s="1">
        <f t="shared" si="1"/>
        <v>148</v>
      </c>
      <c r="C34" s="5">
        <f>'Data Input'!$C$10</f>
        <v>295</v>
      </c>
      <c r="D34" s="6">
        <f>-PPMT('Data Input'!$C$8/12,$B$4-B35,$B$4,$F$4)</f>
        <v>84.966839686240107</v>
      </c>
      <c r="E34" s="6">
        <f>-IPMT('Data Input'!$C$8/12,$B$4-B35,$B$4,$F$4)</f>
        <v>205.20806930184375</v>
      </c>
      <c r="F34" s="8">
        <f t="shared" si="2"/>
        <v>24624.96831622125</v>
      </c>
    </row>
    <row r="35" spans="1:6" x14ac:dyDescent="0.2">
      <c r="A35" s="1">
        <f t="shared" si="0"/>
        <v>31</v>
      </c>
      <c r="B35" s="1">
        <f t="shared" si="1"/>
        <v>147</v>
      </c>
      <c r="C35" s="5">
        <f>'Data Input'!$C$10</f>
        <v>295</v>
      </c>
      <c r="D35" s="6">
        <f>-PPMT('Data Input'!$C$8/12,$B$4-B36,$B$4,$F$4)</f>
        <v>85.674896683625434</v>
      </c>
      <c r="E35" s="6">
        <f>-IPMT('Data Input'!$C$8/12,$B$4-B36,$B$4,$F$4)</f>
        <v>204.50001230445841</v>
      </c>
      <c r="F35" s="8">
        <f t="shared" si="2"/>
        <v>24540.00147653501</v>
      </c>
    </row>
    <row r="36" spans="1:6" x14ac:dyDescent="0.2">
      <c r="A36" s="1">
        <f t="shared" si="0"/>
        <v>32</v>
      </c>
      <c r="B36" s="1">
        <f t="shared" si="1"/>
        <v>146</v>
      </c>
      <c r="C36" s="5">
        <f>'Data Input'!$C$10</f>
        <v>295</v>
      </c>
      <c r="D36" s="6">
        <f>-PPMT('Data Input'!$C$8/12,$B$4-B37,$B$4,$F$4)</f>
        <v>86.38885415598898</v>
      </c>
      <c r="E36" s="6">
        <f>-IPMT('Data Input'!$C$8/12,$B$4-B37,$B$4,$F$4)</f>
        <v>203.78605483209489</v>
      </c>
      <c r="F36" s="8">
        <f t="shared" si="2"/>
        <v>24454.326579851386</v>
      </c>
    </row>
    <row r="37" spans="1:6" x14ac:dyDescent="0.2">
      <c r="A37" s="1">
        <f t="shared" si="0"/>
        <v>33</v>
      </c>
      <c r="B37" s="1">
        <f t="shared" si="1"/>
        <v>145</v>
      </c>
      <c r="C37" s="5">
        <f>'Data Input'!$C$10</f>
        <v>295</v>
      </c>
      <c r="D37" s="6">
        <f>-PPMT('Data Input'!$C$8/12,$B$4-B38,$B$4,$F$4)</f>
        <v>87.108761273955551</v>
      </c>
      <c r="E37" s="6">
        <f>-IPMT('Data Input'!$C$8/12,$B$4-B38,$B$4,$F$4)</f>
        <v>203.06614771412831</v>
      </c>
      <c r="F37" s="8">
        <f t="shared" si="2"/>
        <v>24367.937725695396</v>
      </c>
    </row>
    <row r="38" spans="1:6" x14ac:dyDescent="0.2">
      <c r="A38" s="1">
        <f t="shared" si="0"/>
        <v>34</v>
      </c>
      <c r="B38" s="1">
        <f t="shared" si="1"/>
        <v>144</v>
      </c>
      <c r="C38" s="5">
        <f>'Data Input'!$C$10</f>
        <v>295</v>
      </c>
      <c r="D38" s="6">
        <f>-PPMT('Data Input'!$C$8/12,$B$4-B39,$B$4,$F$4)</f>
        <v>87.834667617905183</v>
      </c>
      <c r="E38" s="6">
        <f>-IPMT('Data Input'!$C$8/12,$B$4-B39,$B$4,$F$4)</f>
        <v>202.34024137017869</v>
      </c>
      <c r="F38" s="8">
        <f t="shared" si="2"/>
        <v>24280.828964421442</v>
      </c>
    </row>
    <row r="39" spans="1:6" x14ac:dyDescent="0.2">
      <c r="A39" s="1">
        <f t="shared" si="0"/>
        <v>35</v>
      </c>
      <c r="B39" s="1">
        <f t="shared" si="1"/>
        <v>143</v>
      </c>
      <c r="C39" s="5">
        <f>'Data Input'!$C$10</f>
        <v>295</v>
      </c>
      <c r="D39" s="6">
        <f>-PPMT('Data Input'!$C$8/12,$B$4-B40,$B$4,$F$4)</f>
        <v>88.566623181387726</v>
      </c>
      <c r="E39" s="6">
        <f>-IPMT('Data Input'!$C$8/12,$B$4-B40,$B$4,$F$4)</f>
        <v>201.60828580669616</v>
      </c>
      <c r="F39" s="8">
        <f t="shared" si="2"/>
        <v>24192.994296803536</v>
      </c>
    </row>
    <row r="40" spans="1:6" x14ac:dyDescent="0.2">
      <c r="A40" s="2">
        <f t="shared" si="0"/>
        <v>36</v>
      </c>
      <c r="B40" s="3">
        <f t="shared" si="1"/>
        <v>142</v>
      </c>
      <c r="C40" s="5">
        <f>'Data Input'!$C$10</f>
        <v>295</v>
      </c>
      <c r="D40" s="6">
        <f>-PPMT('Data Input'!$C$8/12,$B$4-B41,$B$4,$F$4)</f>
        <v>89.304678374565952</v>
      </c>
      <c r="E40" s="6">
        <f>-IPMT('Data Input'!$C$8/12,$B$4-B41,$B$4,$F$4)</f>
        <v>200.87023061351789</v>
      </c>
      <c r="F40" s="9">
        <f t="shared" si="2"/>
        <v>24104.427673622147</v>
      </c>
    </row>
    <row r="41" spans="1:6" x14ac:dyDescent="0.2">
      <c r="A41" s="1">
        <f t="shared" si="0"/>
        <v>37</v>
      </c>
      <c r="B41" s="1">
        <f t="shared" si="1"/>
        <v>141</v>
      </c>
      <c r="C41" s="5">
        <f>'Data Input'!$C$10</f>
        <v>295</v>
      </c>
      <c r="D41" s="6">
        <f>-PPMT('Data Input'!$C$8/12,$B$4-B42,$B$4,$F$4)</f>
        <v>90.048884027687336</v>
      </c>
      <c r="E41" s="6">
        <f>-IPMT('Data Input'!$C$8/12,$B$4-B42,$B$4,$F$4)</f>
        <v>200.12602496039653</v>
      </c>
      <c r="F41" s="8">
        <f t="shared" si="2"/>
        <v>24015.122995247581</v>
      </c>
    </row>
    <row r="42" spans="1:6" x14ac:dyDescent="0.2">
      <c r="A42" s="1">
        <f t="shared" si="0"/>
        <v>38</v>
      </c>
      <c r="B42" s="1">
        <f t="shared" si="1"/>
        <v>140</v>
      </c>
      <c r="C42" s="5">
        <f>'Data Input'!$C$10</f>
        <v>295</v>
      </c>
      <c r="D42" s="6">
        <f>-PPMT('Data Input'!$C$8/12,$B$4-B43,$B$4,$F$4)</f>
        <v>90.799291394584728</v>
      </c>
      <c r="E42" s="6">
        <f>-IPMT('Data Input'!$C$8/12,$B$4-B43,$B$4,$F$4)</f>
        <v>199.37561759349913</v>
      </c>
      <c r="F42" s="8">
        <f t="shared" si="2"/>
        <v>23925.074111219892</v>
      </c>
    </row>
    <row r="43" spans="1:6" x14ac:dyDescent="0.2">
      <c r="A43" s="1">
        <f t="shared" si="0"/>
        <v>39</v>
      </c>
      <c r="B43" s="1">
        <f t="shared" si="1"/>
        <v>139</v>
      </c>
      <c r="C43" s="5">
        <f>'Data Input'!$C$10</f>
        <v>295</v>
      </c>
      <c r="D43" s="6">
        <f>-PPMT('Data Input'!$C$8/12,$B$4-B44,$B$4,$F$4)</f>
        <v>91.555952156206274</v>
      </c>
      <c r="E43" s="6">
        <f>-IPMT('Data Input'!$C$8/12,$B$4-B44,$B$4,$F$4)</f>
        <v>198.61895683187754</v>
      </c>
      <c r="F43" s="8">
        <f t="shared" si="2"/>
        <v>23834.274819825307</v>
      </c>
    </row>
    <row r="44" spans="1:6" x14ac:dyDescent="0.2">
      <c r="A44" s="1">
        <f t="shared" si="0"/>
        <v>40</v>
      </c>
      <c r="B44" s="1">
        <f t="shared" si="1"/>
        <v>138</v>
      </c>
      <c r="C44" s="5">
        <f>'Data Input'!$C$10</f>
        <v>295</v>
      </c>
      <c r="D44" s="6">
        <f>-PPMT('Data Input'!$C$8/12,$B$4-B45,$B$4,$F$4)</f>
        <v>92.318918424174669</v>
      </c>
      <c r="E44" s="6">
        <f>-IPMT('Data Input'!$C$8/12,$B$4-B45,$B$4,$F$4)</f>
        <v>197.85599056390916</v>
      </c>
      <c r="F44" s="8">
        <f t="shared" si="2"/>
        <v>23742.7188676691</v>
      </c>
    </row>
    <row r="45" spans="1:6" x14ac:dyDescent="0.2">
      <c r="A45" s="1">
        <f t="shared" si="0"/>
        <v>41</v>
      </c>
      <c r="B45" s="1">
        <f t="shared" si="1"/>
        <v>137</v>
      </c>
      <c r="C45" s="5">
        <f>'Data Input'!$C$10</f>
        <v>295</v>
      </c>
      <c r="D45" s="6">
        <f>-PPMT('Data Input'!$C$8/12,$B$4-B46,$B$4,$F$4)</f>
        <v>93.088242744376146</v>
      </c>
      <c r="E45" s="6">
        <f>-IPMT('Data Input'!$C$8/12,$B$4-B46,$B$4,$F$4)</f>
        <v>197.08666624370775</v>
      </c>
      <c r="F45" s="8">
        <f t="shared" si="2"/>
        <v>23650.399949244926</v>
      </c>
    </row>
    <row r="46" spans="1:6" x14ac:dyDescent="0.2">
      <c r="A46" s="1">
        <f t="shared" si="0"/>
        <v>42</v>
      </c>
      <c r="B46" s="1">
        <f t="shared" si="1"/>
        <v>136</v>
      </c>
      <c r="C46" s="5">
        <f>'Data Input'!$C$10</f>
        <v>295</v>
      </c>
      <c r="D46" s="6">
        <f>-PPMT('Data Input'!$C$8/12,$B$4-B47,$B$4,$F$4)</f>
        <v>93.863978100579274</v>
      </c>
      <c r="E46" s="6">
        <f>-IPMT('Data Input'!$C$8/12,$B$4-B47,$B$4,$F$4)</f>
        <v>196.31093088750458</v>
      </c>
      <c r="F46" s="8">
        <f t="shared" si="2"/>
        <v>23557.31170650055</v>
      </c>
    </row>
    <row r="47" spans="1:6" x14ac:dyDescent="0.2">
      <c r="A47" s="1">
        <f t="shared" si="0"/>
        <v>43</v>
      </c>
      <c r="B47" s="1">
        <f t="shared" si="1"/>
        <v>135</v>
      </c>
      <c r="C47" s="5">
        <f>'Data Input'!$C$10</f>
        <v>295</v>
      </c>
      <c r="D47" s="6">
        <f>-PPMT('Data Input'!$C$8/12,$B$4-B48,$B$4,$F$4)</f>
        <v>94.646177918084078</v>
      </c>
      <c r="E47" s="6">
        <f>-IPMT('Data Input'!$C$8/12,$B$4-B48,$B$4,$F$4)</f>
        <v>195.52873106999976</v>
      </c>
      <c r="F47" s="8">
        <f t="shared" si="2"/>
        <v>23463.447728399969</v>
      </c>
    </row>
    <row r="48" spans="1:6" x14ac:dyDescent="0.2">
      <c r="A48" s="1">
        <f t="shared" si="0"/>
        <v>44</v>
      </c>
      <c r="B48" s="1">
        <f t="shared" si="1"/>
        <v>134</v>
      </c>
      <c r="C48" s="5">
        <f>'Data Input'!$C$10</f>
        <v>295</v>
      </c>
      <c r="D48" s="6">
        <f>-PPMT('Data Input'!$C$8/12,$B$4-B49,$B$4,$F$4)</f>
        <v>95.434896067401453</v>
      </c>
      <c r="E48" s="6">
        <f>-IPMT('Data Input'!$C$8/12,$B$4-B49,$B$4,$F$4)</f>
        <v>194.74001292068237</v>
      </c>
      <c r="F48" s="8">
        <f t="shared" si="2"/>
        <v>23368.801550481887</v>
      </c>
    </row>
    <row r="49" spans="1:6" x14ac:dyDescent="0.2">
      <c r="A49" s="1">
        <f t="shared" si="0"/>
        <v>45</v>
      </c>
      <c r="B49" s="1">
        <f t="shared" si="1"/>
        <v>133</v>
      </c>
      <c r="C49" s="5">
        <f>'Data Input'!$C$10</f>
        <v>295</v>
      </c>
      <c r="D49" s="6">
        <f>-PPMT('Data Input'!$C$8/12,$B$4-B50,$B$4,$F$4)</f>
        <v>96.230186867963141</v>
      </c>
      <c r="E49" s="6">
        <f>-IPMT('Data Input'!$C$8/12,$B$4-B50,$B$4,$F$4)</f>
        <v>193.94472212012073</v>
      </c>
      <c r="F49" s="8">
        <f t="shared" si="2"/>
        <v>23273.366654414487</v>
      </c>
    </row>
    <row r="50" spans="1:6" x14ac:dyDescent="0.2">
      <c r="A50" s="1">
        <f t="shared" si="0"/>
        <v>46</v>
      </c>
      <c r="B50" s="1">
        <f t="shared" si="1"/>
        <v>132</v>
      </c>
      <c r="C50" s="5">
        <f>'Data Input'!$C$10</f>
        <v>295</v>
      </c>
      <c r="D50" s="6">
        <f>-PPMT('Data Input'!$C$8/12,$B$4-B51,$B$4,$F$4)</f>
        <v>97.032105091862832</v>
      </c>
      <c r="E50" s="6">
        <f>-IPMT('Data Input'!$C$8/12,$B$4-B51,$B$4,$F$4)</f>
        <v>193.14280389622101</v>
      </c>
      <c r="F50" s="8">
        <f t="shared" si="2"/>
        <v>23177.136467546523</v>
      </c>
    </row>
    <row r="51" spans="1:6" x14ac:dyDescent="0.2">
      <c r="A51" s="1">
        <f t="shared" si="0"/>
        <v>47</v>
      </c>
      <c r="B51" s="1">
        <f t="shared" si="1"/>
        <v>131</v>
      </c>
      <c r="C51" s="5">
        <f>'Data Input'!$C$10</f>
        <v>295</v>
      </c>
      <c r="D51" s="6">
        <f>-PPMT('Data Input'!$C$8/12,$B$4-B52,$B$4,$F$4)</f>
        <v>97.840705967628352</v>
      </c>
      <c r="E51" s="6">
        <f>-IPMT('Data Input'!$C$8/12,$B$4-B52,$B$4,$F$4)</f>
        <v>192.3342030204555</v>
      </c>
      <c r="F51" s="8">
        <f t="shared" si="2"/>
        <v>23080.104362454658</v>
      </c>
    </row>
    <row r="52" spans="1:6" x14ac:dyDescent="0.2">
      <c r="A52" s="2">
        <f t="shared" si="0"/>
        <v>48</v>
      </c>
      <c r="B52" s="3">
        <f t="shared" si="1"/>
        <v>130</v>
      </c>
      <c r="C52" s="5">
        <f>'Data Input'!$C$10</f>
        <v>295</v>
      </c>
      <c r="D52" s="6">
        <f>-PPMT('Data Input'!$C$8/12,$B$4-B53,$B$4,$F$4)</f>
        <v>98.65604518402526</v>
      </c>
      <c r="E52" s="6">
        <f>-IPMT('Data Input'!$C$8/12,$B$4-B53,$B$4,$F$4)</f>
        <v>191.51886380405858</v>
      </c>
      <c r="F52" s="9">
        <f t="shared" si="2"/>
        <v>22982.26365648703</v>
      </c>
    </row>
    <row r="53" spans="1:6" x14ac:dyDescent="0.2">
      <c r="A53" s="1">
        <f t="shared" si="0"/>
        <v>49</v>
      </c>
      <c r="B53" s="1">
        <f t="shared" si="1"/>
        <v>129</v>
      </c>
      <c r="C53" s="5">
        <f>'Data Input'!$C$10</f>
        <v>295</v>
      </c>
      <c r="D53" s="6">
        <f>-PPMT('Data Input'!$C$8/12,$B$4-B54,$B$4,$F$4)</f>
        <v>99.478178893892135</v>
      </c>
      <c r="E53" s="6">
        <f>-IPMT('Data Input'!$C$8/12,$B$4-B54,$B$4,$F$4)</f>
        <v>190.69673009419176</v>
      </c>
      <c r="F53" s="8">
        <f t="shared" si="2"/>
        <v>22883.607611303003</v>
      </c>
    </row>
    <row r="54" spans="1:6" x14ac:dyDescent="0.2">
      <c r="A54" s="1">
        <f t="shared" si="0"/>
        <v>50</v>
      </c>
      <c r="B54" s="1">
        <f t="shared" si="1"/>
        <v>128</v>
      </c>
      <c r="C54" s="5">
        <f>'Data Input'!$C$10</f>
        <v>295</v>
      </c>
      <c r="D54" s="6">
        <f>-PPMT('Data Input'!$C$8/12,$B$4-B55,$B$4,$F$4)</f>
        <v>100.3071637180079</v>
      </c>
      <c r="E54" s="6">
        <f>-IPMT('Data Input'!$C$8/12,$B$4-B55,$B$4,$F$4)</f>
        <v>189.86774527007597</v>
      </c>
      <c r="F54" s="8">
        <f t="shared" si="2"/>
        <v>22784.12943240911</v>
      </c>
    </row>
    <row r="55" spans="1:6" x14ac:dyDescent="0.2">
      <c r="A55" s="1">
        <f t="shared" si="0"/>
        <v>51</v>
      </c>
      <c r="B55" s="1">
        <f t="shared" si="1"/>
        <v>127</v>
      </c>
      <c r="C55" s="5">
        <f>'Data Input'!$C$10</f>
        <v>295</v>
      </c>
      <c r="D55" s="6">
        <f>-PPMT('Data Input'!$C$8/12,$B$4-B56,$B$4,$F$4)</f>
        <v>101.14305674899128</v>
      </c>
      <c r="E55" s="6">
        <f>-IPMT('Data Input'!$C$8/12,$B$4-B56,$B$4,$F$4)</f>
        <v>189.03185223909256</v>
      </c>
      <c r="F55" s="8">
        <f t="shared" si="2"/>
        <v>22683.822268691103</v>
      </c>
    </row>
    <row r="56" spans="1:6" x14ac:dyDescent="0.2">
      <c r="A56" s="1">
        <f t="shared" si="0"/>
        <v>52</v>
      </c>
      <c r="B56" s="1">
        <f t="shared" si="1"/>
        <v>126</v>
      </c>
      <c r="C56" s="5">
        <f>'Data Input'!$C$10</f>
        <v>295</v>
      </c>
      <c r="D56" s="6">
        <f>-PPMT('Data Input'!$C$8/12,$B$4-B57,$B$4,$F$4)</f>
        <v>101.98591555523289</v>
      </c>
      <c r="E56" s="6">
        <f>-IPMT('Data Input'!$C$8/12,$B$4-B57,$B$4,$F$4)</f>
        <v>188.18899343285096</v>
      </c>
      <c r="F56" s="8">
        <f t="shared" si="2"/>
        <v>22582.679211942112</v>
      </c>
    </row>
    <row r="57" spans="1:6" x14ac:dyDescent="0.2">
      <c r="A57" s="1">
        <f t="shared" si="0"/>
        <v>53</v>
      </c>
      <c r="B57" s="1">
        <f t="shared" si="1"/>
        <v>125</v>
      </c>
      <c r="C57" s="5">
        <f>'Data Input'!$C$10</f>
        <v>295</v>
      </c>
      <c r="D57" s="6">
        <f>-PPMT('Data Input'!$C$8/12,$B$4-B58,$B$4,$F$4)</f>
        <v>102.83579818485983</v>
      </c>
      <c r="E57" s="6">
        <f>-IPMT('Data Input'!$C$8/12,$B$4-B58,$B$4,$F$4)</f>
        <v>187.339110803224</v>
      </c>
      <c r="F57" s="8">
        <f t="shared" si="2"/>
        <v>22480.693296386879</v>
      </c>
    </row>
    <row r="58" spans="1:6" x14ac:dyDescent="0.2">
      <c r="A58" s="1">
        <f t="shared" si="0"/>
        <v>54</v>
      </c>
      <c r="B58" s="1">
        <f t="shared" si="1"/>
        <v>124</v>
      </c>
      <c r="C58" s="5">
        <f>'Data Input'!$C$10</f>
        <v>295</v>
      </c>
      <c r="D58" s="6">
        <f>-PPMT('Data Input'!$C$8/12,$B$4-B59,$B$4,$F$4)</f>
        <v>103.69276316973365</v>
      </c>
      <c r="E58" s="6">
        <f>-IPMT('Data Input'!$C$8/12,$B$4-B59,$B$4,$F$4)</f>
        <v>186.4821458183502</v>
      </c>
      <c r="F58" s="8">
        <f t="shared" si="2"/>
        <v>22377.857498202018</v>
      </c>
    </row>
    <row r="59" spans="1:6" x14ac:dyDescent="0.2">
      <c r="A59" s="1">
        <f t="shared" si="0"/>
        <v>55</v>
      </c>
      <c r="B59" s="1">
        <f t="shared" si="1"/>
        <v>123</v>
      </c>
      <c r="C59" s="5">
        <f>'Data Input'!$C$10</f>
        <v>295</v>
      </c>
      <c r="D59" s="6">
        <f>-PPMT('Data Input'!$C$8/12,$B$4-B60,$B$4,$F$4)</f>
        <v>104.55686952948143</v>
      </c>
      <c r="E59" s="6">
        <f>-IPMT('Data Input'!$C$8/12,$B$4-B60,$B$4,$F$4)</f>
        <v>185.61803945860242</v>
      </c>
      <c r="F59" s="8">
        <f t="shared" si="2"/>
        <v>22274.164735032286</v>
      </c>
    </row>
    <row r="60" spans="1:6" x14ac:dyDescent="0.2">
      <c r="A60" s="1">
        <f t="shared" si="0"/>
        <v>56</v>
      </c>
      <c r="B60" s="1">
        <f t="shared" si="1"/>
        <v>122</v>
      </c>
      <c r="C60" s="5">
        <f>'Data Input'!$C$10</f>
        <v>295</v>
      </c>
      <c r="D60" s="6">
        <f>-PPMT('Data Input'!$C$8/12,$B$4-B61,$B$4,$F$4)</f>
        <v>105.42817677556044</v>
      </c>
      <c r="E60" s="6">
        <f>-IPMT('Data Input'!$C$8/12,$B$4-B61,$B$4,$F$4)</f>
        <v>184.74673221252343</v>
      </c>
      <c r="F60" s="8">
        <f t="shared" si="2"/>
        <v>22169.607865502803</v>
      </c>
    </row>
    <row r="61" spans="1:6" x14ac:dyDescent="0.2">
      <c r="A61" s="1">
        <f t="shared" si="0"/>
        <v>57</v>
      </c>
      <c r="B61" s="1">
        <f t="shared" si="1"/>
        <v>121</v>
      </c>
      <c r="C61" s="5">
        <f>'Data Input'!$C$10</f>
        <v>295</v>
      </c>
      <c r="D61" s="6">
        <f>-PPMT('Data Input'!$C$8/12,$B$4-B62,$B$4,$F$4)</f>
        <v>106.30674491535677</v>
      </c>
      <c r="E61" s="6">
        <f>-IPMT('Data Input'!$C$8/12,$B$4-B62,$B$4,$F$4)</f>
        <v>183.86816407272704</v>
      </c>
      <c r="F61" s="8">
        <f t="shared" si="2"/>
        <v>22064.179688727243</v>
      </c>
    </row>
    <row r="62" spans="1:6" x14ac:dyDescent="0.2">
      <c r="A62" s="1">
        <f t="shared" si="0"/>
        <v>58</v>
      </c>
      <c r="B62" s="1">
        <f t="shared" si="1"/>
        <v>120</v>
      </c>
      <c r="C62" s="5">
        <f>'Data Input'!$C$10</f>
        <v>295</v>
      </c>
      <c r="D62" s="6">
        <f>-PPMT('Data Input'!$C$8/12,$B$4-B63,$B$4,$F$4)</f>
        <v>107.19263445631809</v>
      </c>
      <c r="E62" s="6">
        <f>-IPMT('Data Input'!$C$8/12,$B$4-B63,$B$4,$F$4)</f>
        <v>182.98227453176574</v>
      </c>
      <c r="F62" s="8">
        <f t="shared" si="2"/>
        <v>21957.872943811886</v>
      </c>
    </row>
    <row r="63" spans="1:6" x14ac:dyDescent="0.2">
      <c r="A63" s="1">
        <f t="shared" si="0"/>
        <v>59</v>
      </c>
      <c r="B63" s="1">
        <f t="shared" si="1"/>
        <v>119</v>
      </c>
      <c r="C63" s="5">
        <f>'Data Input'!$C$10</f>
        <v>295</v>
      </c>
      <c r="D63" s="6">
        <f>-PPMT('Data Input'!$C$8/12,$B$4-B64,$B$4,$F$4)</f>
        <v>108.08590641012076</v>
      </c>
      <c r="E63" s="6">
        <f>-IPMT('Data Input'!$C$8/12,$B$4-B64,$B$4,$F$4)</f>
        <v>182.0890025779631</v>
      </c>
      <c r="F63" s="8">
        <f t="shared" si="2"/>
        <v>21850.680309355568</v>
      </c>
    </row>
    <row r="64" spans="1:6" x14ac:dyDescent="0.2">
      <c r="A64" s="2">
        <f t="shared" si="0"/>
        <v>60</v>
      </c>
      <c r="B64" s="3">
        <f t="shared" si="1"/>
        <v>118</v>
      </c>
      <c r="C64" s="5">
        <f>'Data Input'!$C$10</f>
        <v>295</v>
      </c>
      <c r="D64" s="6">
        <f>-PPMT('Data Input'!$C$8/12,$B$4-B65,$B$4,$F$4)</f>
        <v>108.98662229687176</v>
      </c>
      <c r="E64" s="6">
        <f>-IPMT('Data Input'!$C$8/12,$B$4-B65,$B$4,$F$4)</f>
        <v>181.18828669121208</v>
      </c>
      <c r="F64" s="9">
        <f t="shared" si="2"/>
        <v>21742.594402945448</v>
      </c>
    </row>
    <row r="65" spans="1:6" x14ac:dyDescent="0.2">
      <c r="A65" s="1">
        <f t="shared" si="0"/>
        <v>61</v>
      </c>
      <c r="B65" s="1">
        <f t="shared" si="1"/>
        <v>117</v>
      </c>
      <c r="C65" s="5">
        <f>'Data Input'!$C$10</f>
        <v>295</v>
      </c>
      <c r="D65" s="6">
        <f>-PPMT('Data Input'!$C$8/12,$B$4-B66,$B$4,$F$4)</f>
        <v>109.89484414934567</v>
      </c>
      <c r="E65" s="6">
        <f>-IPMT('Data Input'!$C$8/12,$B$4-B66,$B$4,$F$4)</f>
        <v>180.28006483873818</v>
      </c>
      <c r="F65" s="8">
        <f t="shared" si="2"/>
        <v>21633.607780648577</v>
      </c>
    </row>
    <row r="66" spans="1:6" x14ac:dyDescent="0.2">
      <c r="A66" s="1">
        <f t="shared" si="0"/>
        <v>62</v>
      </c>
      <c r="B66" s="1">
        <f t="shared" si="1"/>
        <v>116</v>
      </c>
      <c r="C66" s="5">
        <f>'Data Input'!$C$10</f>
        <v>295</v>
      </c>
      <c r="D66" s="6">
        <f>-PPMT('Data Input'!$C$8/12,$B$4-B67,$B$4,$F$4)</f>
        <v>110.8106345172569</v>
      </c>
      <c r="E66" s="6">
        <f>-IPMT('Data Input'!$C$8/12,$B$4-B67,$B$4,$F$4)</f>
        <v>179.36427447082693</v>
      </c>
      <c r="F66" s="8">
        <f t="shared" si="2"/>
        <v>21523.712936499232</v>
      </c>
    </row>
    <row r="67" spans="1:6" x14ac:dyDescent="0.2">
      <c r="A67" s="1">
        <f t="shared" si="0"/>
        <v>63</v>
      </c>
      <c r="B67" s="1">
        <f t="shared" si="1"/>
        <v>115</v>
      </c>
      <c r="C67" s="5">
        <f>'Data Input'!$C$10</f>
        <v>295</v>
      </c>
      <c r="D67" s="6">
        <f>-PPMT('Data Input'!$C$8/12,$B$4-B68,$B$4,$F$4)</f>
        <v>111.73405647156737</v>
      </c>
      <c r="E67" s="6">
        <f>-IPMT('Data Input'!$C$8/12,$B$4-B68,$B$4,$F$4)</f>
        <v>178.44085251651646</v>
      </c>
      <c r="F67" s="8">
        <f t="shared" si="2"/>
        <v>21412.902301981976</v>
      </c>
    </row>
    <row r="68" spans="1:6" x14ac:dyDescent="0.2">
      <c r="A68" s="1">
        <f t="shared" si="0"/>
        <v>64</v>
      </c>
      <c r="B68" s="1">
        <f t="shared" si="1"/>
        <v>114</v>
      </c>
      <c r="C68" s="5">
        <f>'Data Input'!$C$10</f>
        <v>295</v>
      </c>
      <c r="D68" s="6">
        <f>-PPMT('Data Input'!$C$8/12,$B$4-B69,$B$4,$F$4)</f>
        <v>112.66517360883043</v>
      </c>
      <c r="E68" s="6">
        <f>-IPMT('Data Input'!$C$8/12,$B$4-B69,$B$4,$F$4)</f>
        <v>177.50973537925341</v>
      </c>
      <c r="F68" s="8">
        <f t="shared" si="2"/>
        <v>21301.168245510409</v>
      </c>
    </row>
    <row r="69" spans="1:6" x14ac:dyDescent="0.2">
      <c r="A69" s="1">
        <f t="shared" ref="A69:A132" si="3">$B$4-B69</f>
        <v>65</v>
      </c>
      <c r="B69" s="1">
        <f t="shared" ref="B69:B132" si="4">B68-1</f>
        <v>113</v>
      </c>
      <c r="C69" s="5">
        <f>'Data Input'!$C$10</f>
        <v>295</v>
      </c>
      <c r="D69" s="6">
        <f>-PPMT('Data Input'!$C$8/12,$B$4-B70,$B$4,$F$4)</f>
        <v>113.6040500555707</v>
      </c>
      <c r="E69" s="6">
        <f>-IPMT('Data Input'!$C$8/12,$B$4-B70,$B$4,$F$4)</f>
        <v>176.5708589325132</v>
      </c>
      <c r="F69" s="8">
        <f t="shared" ref="F69:F132" si="5">F68-D68</f>
        <v>21188.503071901578</v>
      </c>
    </row>
    <row r="70" spans="1:6" x14ac:dyDescent="0.2">
      <c r="A70" s="1">
        <f t="shared" si="3"/>
        <v>66</v>
      </c>
      <c r="B70" s="1">
        <f t="shared" si="4"/>
        <v>112</v>
      </c>
      <c r="C70" s="5">
        <f>'Data Input'!$C$10</f>
        <v>295</v>
      </c>
      <c r="D70" s="6">
        <f>-PPMT('Data Input'!$C$8/12,$B$4-B71,$B$4,$F$4)</f>
        <v>114.55075047270044</v>
      </c>
      <c r="E70" s="6">
        <f>-IPMT('Data Input'!$C$8/12,$B$4-B71,$B$4,$F$4)</f>
        <v>175.62415851538341</v>
      </c>
      <c r="F70" s="8">
        <f t="shared" si="5"/>
        <v>21074.899021846006</v>
      </c>
    </row>
    <row r="71" spans="1:6" x14ac:dyDescent="0.2">
      <c r="A71" s="1">
        <f t="shared" si="3"/>
        <v>67</v>
      </c>
      <c r="B71" s="1">
        <f t="shared" si="4"/>
        <v>111</v>
      </c>
      <c r="C71" s="5">
        <f>'Data Input'!$C$10</f>
        <v>295</v>
      </c>
      <c r="D71" s="6">
        <f>-PPMT('Data Input'!$C$8/12,$B$4-B72,$B$4,$F$4)</f>
        <v>115.50534005997295</v>
      </c>
      <c r="E71" s="6">
        <f>-IPMT('Data Input'!$C$8/12,$B$4-B72,$B$4,$F$4)</f>
        <v>174.66956892811092</v>
      </c>
      <c r="F71" s="8">
        <f t="shared" si="5"/>
        <v>20960.348271373306</v>
      </c>
    </row>
    <row r="72" spans="1:6" x14ac:dyDescent="0.2">
      <c r="A72" s="1">
        <f t="shared" si="3"/>
        <v>68</v>
      </c>
      <c r="B72" s="1">
        <f t="shared" si="4"/>
        <v>110</v>
      </c>
      <c r="C72" s="5">
        <f>'Data Input'!$C$10</f>
        <v>295</v>
      </c>
      <c r="D72" s="6">
        <f>-PPMT('Data Input'!$C$8/12,$B$4-B73,$B$4,$F$4)</f>
        <v>116.46788456047273</v>
      </c>
      <c r="E72" s="6">
        <f>-IPMT('Data Input'!$C$8/12,$B$4-B73,$B$4,$F$4)</f>
        <v>173.70702442761112</v>
      </c>
      <c r="F72" s="8">
        <f t="shared" si="5"/>
        <v>20844.842931313335</v>
      </c>
    </row>
    <row r="73" spans="1:6" x14ac:dyDescent="0.2">
      <c r="A73" s="1">
        <f t="shared" si="3"/>
        <v>69</v>
      </c>
      <c r="B73" s="1">
        <f t="shared" si="4"/>
        <v>109</v>
      </c>
      <c r="C73" s="5">
        <f>'Data Input'!$C$10</f>
        <v>295</v>
      </c>
      <c r="D73" s="6">
        <f>-PPMT('Data Input'!$C$8/12,$B$4-B74,$B$4,$F$4)</f>
        <v>117.43845026514333</v>
      </c>
      <c r="E73" s="6">
        <f>-IPMT('Data Input'!$C$8/12,$B$4-B74,$B$4,$F$4)</f>
        <v>172.73645872294051</v>
      </c>
      <c r="F73" s="8">
        <f t="shared" si="5"/>
        <v>20728.375046752863</v>
      </c>
    </row>
    <row r="74" spans="1:6" x14ac:dyDescent="0.2">
      <c r="A74" s="1">
        <f t="shared" si="3"/>
        <v>70</v>
      </c>
      <c r="B74" s="1">
        <f t="shared" si="4"/>
        <v>108</v>
      </c>
      <c r="C74" s="5">
        <f>'Data Input'!$C$10</f>
        <v>295</v>
      </c>
      <c r="D74" s="6">
        <f>-PPMT('Data Input'!$C$8/12,$B$4-B75,$B$4,$F$4)</f>
        <v>118.41710401735286</v>
      </c>
      <c r="E74" s="6">
        <f>-IPMT('Data Input'!$C$8/12,$B$4-B75,$B$4,$F$4)</f>
        <v>171.757804970731</v>
      </c>
      <c r="F74" s="8">
        <f t="shared" si="5"/>
        <v>20610.936596487718</v>
      </c>
    </row>
    <row r="75" spans="1:6" x14ac:dyDescent="0.2">
      <c r="A75" s="1">
        <f t="shared" si="3"/>
        <v>71</v>
      </c>
      <c r="B75" s="1">
        <f t="shared" si="4"/>
        <v>107</v>
      </c>
      <c r="C75" s="5">
        <f>'Data Input'!$C$10</f>
        <v>295</v>
      </c>
      <c r="D75" s="6">
        <f>-PPMT('Data Input'!$C$8/12,$B$4-B76,$B$4,$F$4)</f>
        <v>119.40391321749746</v>
      </c>
      <c r="E75" s="6">
        <f>-IPMT('Data Input'!$C$8/12,$B$4-B76,$B$4,$F$4)</f>
        <v>170.77099577058638</v>
      </c>
      <c r="F75" s="8">
        <f t="shared" si="5"/>
        <v>20492.519492470365</v>
      </c>
    </row>
    <row r="76" spans="1:6" x14ac:dyDescent="0.2">
      <c r="A76" s="2">
        <f t="shared" si="3"/>
        <v>72</v>
      </c>
      <c r="B76" s="3">
        <f t="shared" si="4"/>
        <v>106</v>
      </c>
      <c r="C76" s="5">
        <f>'Data Input'!$C$10</f>
        <v>295</v>
      </c>
      <c r="D76" s="6">
        <f>-PPMT('Data Input'!$C$8/12,$B$4-B77,$B$4,$F$4)</f>
        <v>120.39894582764327</v>
      </c>
      <c r="E76" s="6">
        <f>-IPMT('Data Input'!$C$8/12,$B$4-B77,$B$4,$F$4)</f>
        <v>169.77596316044057</v>
      </c>
      <c r="F76" s="9">
        <f t="shared" si="5"/>
        <v>20373.115579252866</v>
      </c>
    </row>
    <row r="77" spans="1:6" x14ac:dyDescent="0.2">
      <c r="A77" s="1">
        <f t="shared" si="3"/>
        <v>73</v>
      </c>
      <c r="B77" s="1">
        <f t="shared" si="4"/>
        <v>105</v>
      </c>
      <c r="C77" s="5">
        <f>'Data Input'!$C$10</f>
        <v>295</v>
      </c>
      <c r="D77" s="6">
        <f>-PPMT('Data Input'!$C$8/12,$B$4-B78,$B$4,$F$4)</f>
        <v>121.40227037620696</v>
      </c>
      <c r="E77" s="6">
        <f>-IPMT('Data Input'!$C$8/12,$B$4-B78,$B$4,$F$4)</f>
        <v>168.77263861187689</v>
      </c>
      <c r="F77" s="8">
        <f t="shared" si="5"/>
        <v>20252.716633425222</v>
      </c>
    </row>
    <row r="78" spans="1:6" x14ac:dyDescent="0.2">
      <c r="A78" s="1">
        <f t="shared" si="3"/>
        <v>74</v>
      </c>
      <c r="B78" s="1">
        <f t="shared" si="4"/>
        <v>104</v>
      </c>
      <c r="C78" s="5">
        <f>'Data Input'!$C$10</f>
        <v>295</v>
      </c>
      <c r="D78" s="6">
        <f>-PPMT('Data Input'!$C$8/12,$B$4-B79,$B$4,$F$4)</f>
        <v>122.41395596267536</v>
      </c>
      <c r="E78" s="6">
        <f>-IPMT('Data Input'!$C$8/12,$B$4-B79,$B$4,$F$4)</f>
        <v>167.7609530254085</v>
      </c>
      <c r="F78" s="8">
        <f t="shared" si="5"/>
        <v>20131.314363049016</v>
      </c>
    </row>
    <row r="79" spans="1:6" x14ac:dyDescent="0.2">
      <c r="A79" s="1">
        <f t="shared" si="3"/>
        <v>75</v>
      </c>
      <c r="B79" s="1">
        <f t="shared" si="4"/>
        <v>103</v>
      </c>
      <c r="C79" s="5">
        <f>'Data Input'!$C$10</f>
        <v>295</v>
      </c>
      <c r="D79" s="6">
        <f>-PPMT('Data Input'!$C$8/12,$B$4-B80,$B$4,$F$4)</f>
        <v>123.43407226236431</v>
      </c>
      <c r="E79" s="6">
        <f>-IPMT('Data Input'!$C$8/12,$B$4-B80,$B$4,$F$4)</f>
        <v>166.74083672571956</v>
      </c>
      <c r="F79" s="8">
        <f t="shared" si="5"/>
        <v>20008.900407086341</v>
      </c>
    </row>
    <row r="80" spans="1:6" x14ac:dyDescent="0.2">
      <c r="A80" s="1">
        <f t="shared" si="3"/>
        <v>76</v>
      </c>
      <c r="B80" s="1">
        <f t="shared" si="4"/>
        <v>102</v>
      </c>
      <c r="C80" s="5">
        <f>'Data Input'!$C$10</f>
        <v>295</v>
      </c>
      <c r="D80" s="6">
        <f>-PPMT('Data Input'!$C$8/12,$B$4-B81,$B$4,$F$4)</f>
        <v>124.46268953121735</v>
      </c>
      <c r="E80" s="6">
        <f>-IPMT('Data Input'!$C$8/12,$B$4-B81,$B$4,$F$4)</f>
        <v>165.71221945686648</v>
      </c>
      <c r="F80" s="8">
        <f t="shared" si="5"/>
        <v>19885.466334823977</v>
      </c>
    </row>
    <row r="81" spans="1:6" x14ac:dyDescent="0.2">
      <c r="A81" s="1">
        <f t="shared" si="3"/>
        <v>77</v>
      </c>
      <c r="B81" s="1">
        <f t="shared" si="4"/>
        <v>101</v>
      </c>
      <c r="C81" s="5">
        <f>'Data Input'!$C$10</f>
        <v>295</v>
      </c>
      <c r="D81" s="6">
        <f>-PPMT('Data Input'!$C$8/12,$B$4-B82,$B$4,$F$4)</f>
        <v>125.49987861064417</v>
      </c>
      <c r="E81" s="6">
        <f>-IPMT('Data Input'!$C$8/12,$B$4-B82,$B$4,$F$4)</f>
        <v>164.6750303774397</v>
      </c>
      <c r="F81" s="8">
        <f t="shared" si="5"/>
        <v>19761.00364529276</v>
      </c>
    </row>
    <row r="82" spans="1:6" x14ac:dyDescent="0.2">
      <c r="A82" s="1">
        <f t="shared" si="3"/>
        <v>78</v>
      </c>
      <c r="B82" s="1">
        <f t="shared" si="4"/>
        <v>100</v>
      </c>
      <c r="C82" s="5">
        <f>'Data Input'!$C$10</f>
        <v>295</v>
      </c>
      <c r="D82" s="6">
        <f>-PPMT('Data Input'!$C$8/12,$B$4-B83,$B$4,$F$4)</f>
        <v>126.54571093239954</v>
      </c>
      <c r="E82" s="6">
        <f>-IPMT('Data Input'!$C$8/12,$B$4-B83,$B$4,$F$4)</f>
        <v>163.6291980556843</v>
      </c>
      <c r="F82" s="8">
        <f t="shared" si="5"/>
        <v>19635.503766682115</v>
      </c>
    </row>
    <row r="83" spans="1:6" x14ac:dyDescent="0.2">
      <c r="A83" s="1">
        <f t="shared" si="3"/>
        <v>79</v>
      </c>
      <c r="B83" s="1">
        <f t="shared" si="4"/>
        <v>99</v>
      </c>
      <c r="C83" s="5">
        <f>'Data Input'!$C$10</f>
        <v>295</v>
      </c>
      <c r="D83" s="6">
        <f>-PPMT('Data Input'!$C$8/12,$B$4-B84,$B$4,$F$4)</f>
        <v>127.60025852350287</v>
      </c>
      <c r="E83" s="6">
        <f>-IPMT('Data Input'!$C$8/12,$B$4-B84,$B$4,$F$4)</f>
        <v>162.57465046458097</v>
      </c>
      <c r="F83" s="8">
        <f t="shared" si="5"/>
        <v>19508.958055749717</v>
      </c>
    </row>
    <row r="84" spans="1:6" x14ac:dyDescent="0.2">
      <c r="A84" s="1">
        <f t="shared" si="3"/>
        <v>80</v>
      </c>
      <c r="B84" s="1">
        <f t="shared" si="4"/>
        <v>98</v>
      </c>
      <c r="C84" s="5">
        <f>'Data Input'!$C$10</f>
        <v>295</v>
      </c>
      <c r="D84" s="6">
        <f>-PPMT('Data Input'!$C$8/12,$B$4-B85,$B$4,$F$4)</f>
        <v>128.66359401119871</v>
      </c>
      <c r="E84" s="6">
        <f>-IPMT('Data Input'!$C$8/12,$B$4-B85,$B$4,$F$4)</f>
        <v>161.5113149768851</v>
      </c>
      <c r="F84" s="8">
        <f t="shared" si="5"/>
        <v>19381.357797226214</v>
      </c>
    </row>
    <row r="85" spans="1:6" x14ac:dyDescent="0.2">
      <c r="A85" s="1">
        <f t="shared" si="3"/>
        <v>81</v>
      </c>
      <c r="B85" s="1">
        <f t="shared" si="4"/>
        <v>97</v>
      </c>
      <c r="C85" s="5">
        <f>'Data Input'!$C$10</f>
        <v>295</v>
      </c>
      <c r="D85" s="6">
        <f>-PPMT('Data Input'!$C$8/12,$B$4-B86,$B$4,$F$4)</f>
        <v>129.73579062795872</v>
      </c>
      <c r="E85" s="6">
        <f>-IPMT('Data Input'!$C$8/12,$B$4-B86,$B$4,$F$4)</f>
        <v>160.43911836012515</v>
      </c>
      <c r="F85" s="8">
        <f t="shared" si="5"/>
        <v>19252.694203215015</v>
      </c>
    </row>
    <row r="86" spans="1:6" x14ac:dyDescent="0.2">
      <c r="A86" s="1">
        <f t="shared" si="3"/>
        <v>82</v>
      </c>
      <c r="B86" s="1">
        <f t="shared" si="4"/>
        <v>96</v>
      </c>
      <c r="C86" s="5">
        <f>'Data Input'!$C$10</f>
        <v>295</v>
      </c>
      <c r="D86" s="6">
        <f>-PPMT('Data Input'!$C$8/12,$B$4-B87,$B$4,$F$4)</f>
        <v>130.81692221652503</v>
      </c>
      <c r="E86" s="6">
        <f>-IPMT('Data Input'!$C$8/12,$B$4-B87,$B$4,$F$4)</f>
        <v>159.35798677155881</v>
      </c>
      <c r="F86" s="8">
        <f t="shared" si="5"/>
        <v>19122.958412587057</v>
      </c>
    </row>
    <row r="87" spans="1:6" x14ac:dyDescent="0.2">
      <c r="A87" s="1">
        <f t="shared" si="3"/>
        <v>83</v>
      </c>
      <c r="B87" s="1">
        <f t="shared" si="4"/>
        <v>95</v>
      </c>
      <c r="C87" s="5">
        <f>'Data Input'!$C$10</f>
        <v>295</v>
      </c>
      <c r="D87" s="6">
        <f>-PPMT('Data Input'!$C$8/12,$B$4-B88,$B$4,$F$4)</f>
        <v>131.90706323499609</v>
      </c>
      <c r="E87" s="6">
        <f>-IPMT('Data Input'!$C$8/12,$B$4-B88,$B$4,$F$4)</f>
        <v>158.26784575308778</v>
      </c>
      <c r="F87" s="8">
        <f t="shared" si="5"/>
        <v>18992.141490370534</v>
      </c>
    </row>
    <row r="88" spans="1:6" x14ac:dyDescent="0.2">
      <c r="A88" s="2">
        <f t="shared" si="3"/>
        <v>84</v>
      </c>
      <c r="B88" s="3">
        <f t="shared" si="4"/>
        <v>94</v>
      </c>
      <c r="C88" s="5">
        <f>'Data Input'!$C$10</f>
        <v>295</v>
      </c>
      <c r="D88" s="6">
        <f>-PPMT('Data Input'!$C$8/12,$B$4-B89,$B$4,$F$4)</f>
        <v>133.00628876195438</v>
      </c>
      <c r="E88" s="6">
        <f>-IPMT('Data Input'!$C$8/12,$B$4-B89,$B$4,$F$4)</f>
        <v>157.16862022612946</v>
      </c>
      <c r="F88" s="9">
        <f t="shared" si="5"/>
        <v>18860.234427135536</v>
      </c>
    </row>
    <row r="89" spans="1:6" x14ac:dyDescent="0.2">
      <c r="A89" s="1">
        <f t="shared" si="3"/>
        <v>85</v>
      </c>
      <c r="B89" s="1">
        <f t="shared" si="4"/>
        <v>93</v>
      </c>
      <c r="C89" s="5">
        <f>'Data Input'!$C$10</f>
        <v>295</v>
      </c>
      <c r="D89" s="6">
        <f>-PPMT('Data Input'!$C$8/12,$B$4-B90,$B$4,$F$4)</f>
        <v>134.11467450163732</v>
      </c>
      <c r="E89" s="6">
        <f>-IPMT('Data Input'!$C$8/12,$B$4-B90,$B$4,$F$4)</f>
        <v>156.06023448644652</v>
      </c>
      <c r="F89" s="8">
        <f t="shared" si="5"/>
        <v>18727.228138373583</v>
      </c>
    </row>
    <row r="90" spans="1:6" x14ac:dyDescent="0.2">
      <c r="A90" s="1">
        <f t="shared" si="3"/>
        <v>86</v>
      </c>
      <c r="B90" s="1">
        <f t="shared" si="4"/>
        <v>92</v>
      </c>
      <c r="C90" s="5">
        <f>'Data Input'!$C$10</f>
        <v>295</v>
      </c>
      <c r="D90" s="6">
        <f>-PPMT('Data Input'!$C$8/12,$B$4-B91,$B$4,$F$4)</f>
        <v>135.23229678915095</v>
      </c>
      <c r="E90" s="6">
        <f>-IPMT('Data Input'!$C$8/12,$B$4-B91,$B$4,$F$4)</f>
        <v>154.94261219893286</v>
      </c>
      <c r="F90" s="8">
        <f t="shared" si="5"/>
        <v>18593.113463871945</v>
      </c>
    </row>
    <row r="91" spans="1:6" x14ac:dyDescent="0.2">
      <c r="A91" s="1">
        <f t="shared" si="3"/>
        <v>87</v>
      </c>
      <c r="B91" s="1">
        <f t="shared" si="4"/>
        <v>91</v>
      </c>
      <c r="C91" s="5">
        <f>'Data Input'!$C$10</f>
        <v>295</v>
      </c>
      <c r="D91" s="6">
        <f>-PPMT('Data Input'!$C$8/12,$B$4-B92,$B$4,$F$4)</f>
        <v>136.35923259572721</v>
      </c>
      <c r="E91" s="6">
        <f>-IPMT('Data Input'!$C$8/12,$B$4-B92,$B$4,$F$4)</f>
        <v>153.81567639235661</v>
      </c>
      <c r="F91" s="8">
        <f t="shared" si="5"/>
        <v>18457.881167082793</v>
      </c>
    </row>
    <row r="92" spans="1:6" x14ac:dyDescent="0.2">
      <c r="A92" s="1">
        <f t="shared" si="3"/>
        <v>88</v>
      </c>
      <c r="B92" s="1">
        <f t="shared" si="4"/>
        <v>90</v>
      </c>
      <c r="C92" s="5">
        <f>'Data Input'!$C$10</f>
        <v>295</v>
      </c>
      <c r="D92" s="6">
        <f>-PPMT('Data Input'!$C$8/12,$B$4-B93,$B$4,$F$4)</f>
        <v>137.49555953402495</v>
      </c>
      <c r="E92" s="6">
        <f>-IPMT('Data Input'!$C$8/12,$B$4-B93,$B$4,$F$4)</f>
        <v>152.67934945405889</v>
      </c>
      <c r="F92" s="8">
        <f t="shared" si="5"/>
        <v>18321.521934487064</v>
      </c>
    </row>
    <row r="93" spans="1:6" x14ac:dyDescent="0.2">
      <c r="A93" s="1">
        <f t="shared" si="3"/>
        <v>89</v>
      </c>
      <c r="B93" s="1">
        <f t="shared" si="4"/>
        <v>89</v>
      </c>
      <c r="C93" s="5">
        <f>'Data Input'!$C$10</f>
        <v>295</v>
      </c>
      <c r="D93" s="6">
        <f>-PPMT('Data Input'!$C$8/12,$B$4-B94,$B$4,$F$4)</f>
        <v>138.64135586347516</v>
      </c>
      <c r="E93" s="6">
        <f>-IPMT('Data Input'!$C$8/12,$B$4-B94,$B$4,$F$4)</f>
        <v>151.53355312460869</v>
      </c>
      <c r="F93" s="8">
        <f t="shared" si="5"/>
        <v>18184.026374953039</v>
      </c>
    </row>
    <row r="94" spans="1:6" x14ac:dyDescent="0.2">
      <c r="A94" s="1">
        <f t="shared" si="3"/>
        <v>90</v>
      </c>
      <c r="B94" s="1">
        <f t="shared" si="4"/>
        <v>88</v>
      </c>
      <c r="C94" s="5">
        <f>'Data Input'!$C$10</f>
        <v>295</v>
      </c>
      <c r="D94" s="6">
        <f>-PPMT('Data Input'!$C$8/12,$B$4-B95,$B$4,$F$4)</f>
        <v>139.79670049567079</v>
      </c>
      <c r="E94" s="6">
        <f>-IPMT('Data Input'!$C$8/12,$B$4-B95,$B$4,$F$4)</f>
        <v>150.37820849241308</v>
      </c>
      <c r="F94" s="8">
        <f t="shared" si="5"/>
        <v>18045.385019089565</v>
      </c>
    </row>
    <row r="95" spans="1:6" x14ac:dyDescent="0.2">
      <c r="A95" s="1">
        <f t="shared" si="3"/>
        <v>91</v>
      </c>
      <c r="B95" s="1">
        <f t="shared" si="4"/>
        <v>87</v>
      </c>
      <c r="C95" s="5">
        <f>'Data Input'!$C$10</f>
        <v>295</v>
      </c>
      <c r="D95" s="6">
        <f>-PPMT('Data Input'!$C$8/12,$B$4-B96,$B$4,$F$4)</f>
        <v>140.96167299980138</v>
      </c>
      <c r="E95" s="6">
        <f>-IPMT('Data Input'!$C$8/12,$B$4-B96,$B$4,$F$4)</f>
        <v>149.21323598828249</v>
      </c>
      <c r="F95" s="8">
        <f t="shared" si="5"/>
        <v>17905.588318593895</v>
      </c>
    </row>
    <row r="96" spans="1:6" x14ac:dyDescent="0.2">
      <c r="A96" s="1">
        <f t="shared" si="3"/>
        <v>92</v>
      </c>
      <c r="B96" s="1">
        <f t="shared" si="4"/>
        <v>86</v>
      </c>
      <c r="C96" s="5">
        <f>'Data Input'!$C$10</f>
        <v>295</v>
      </c>
      <c r="D96" s="6">
        <f>-PPMT('Data Input'!$C$8/12,$B$4-B97,$B$4,$F$4)</f>
        <v>142.13635360813305</v>
      </c>
      <c r="E96" s="6">
        <f>-IPMT('Data Input'!$C$8/12,$B$4-B97,$B$4,$F$4)</f>
        <v>148.03855537995076</v>
      </c>
      <c r="F96" s="8">
        <f t="shared" si="5"/>
        <v>17764.626645594093</v>
      </c>
    </row>
    <row r="97" spans="1:6" x14ac:dyDescent="0.2">
      <c r="A97" s="1">
        <f t="shared" si="3"/>
        <v>93</v>
      </c>
      <c r="B97" s="1">
        <f t="shared" si="4"/>
        <v>85</v>
      </c>
      <c r="C97" s="5">
        <f>'Data Input'!$C$10</f>
        <v>295</v>
      </c>
      <c r="D97" s="6">
        <f>-PPMT('Data Input'!$C$8/12,$B$4-B98,$B$4,$F$4)</f>
        <v>143.32082322153417</v>
      </c>
      <c r="E97" s="6">
        <f>-IPMT('Data Input'!$C$8/12,$B$4-B98,$B$4,$F$4)</f>
        <v>146.8540857665497</v>
      </c>
      <c r="F97" s="8">
        <f t="shared" si="5"/>
        <v>17622.49029198596</v>
      </c>
    </row>
    <row r="98" spans="1:6" x14ac:dyDescent="0.2">
      <c r="A98" s="1">
        <f t="shared" si="3"/>
        <v>94</v>
      </c>
      <c r="B98" s="1">
        <f t="shared" si="4"/>
        <v>84</v>
      </c>
      <c r="C98" s="5">
        <f>'Data Input'!$C$10</f>
        <v>295</v>
      </c>
      <c r="D98" s="6">
        <f>-PPMT('Data Input'!$C$8/12,$B$4-B99,$B$4,$F$4)</f>
        <v>144.51516341504697</v>
      </c>
      <c r="E98" s="6">
        <f>-IPMT('Data Input'!$C$8/12,$B$4-B99,$B$4,$F$4)</f>
        <v>145.6597455730369</v>
      </c>
      <c r="F98" s="8">
        <f t="shared" si="5"/>
        <v>17479.169468764427</v>
      </c>
    </row>
    <row r="99" spans="1:6" x14ac:dyDescent="0.2">
      <c r="A99" s="1">
        <f t="shared" si="3"/>
        <v>95</v>
      </c>
      <c r="B99" s="1">
        <f t="shared" si="4"/>
        <v>83</v>
      </c>
      <c r="C99" s="5">
        <f>'Data Input'!$C$10</f>
        <v>295</v>
      </c>
      <c r="D99" s="6">
        <f>-PPMT('Data Input'!$C$8/12,$B$4-B100,$B$4,$F$4)</f>
        <v>145.71945644350569</v>
      </c>
      <c r="E99" s="6">
        <f>-IPMT('Data Input'!$C$8/12,$B$4-B100,$B$4,$F$4)</f>
        <v>144.45545254457821</v>
      </c>
      <c r="F99" s="8">
        <f t="shared" si="5"/>
        <v>17334.654305349381</v>
      </c>
    </row>
    <row r="100" spans="1:6" x14ac:dyDescent="0.2">
      <c r="A100" s="2">
        <f t="shared" si="3"/>
        <v>96</v>
      </c>
      <c r="B100" s="3">
        <f t="shared" si="4"/>
        <v>82</v>
      </c>
      <c r="C100" s="5">
        <f>'Data Input'!$C$10</f>
        <v>295</v>
      </c>
      <c r="D100" s="6">
        <f>-PPMT('Data Input'!$C$8/12,$B$4-B101,$B$4,$F$4)</f>
        <v>146.93378524720157</v>
      </c>
      <c r="E100" s="6">
        <f>-IPMT('Data Input'!$C$8/12,$B$4-B101,$B$4,$F$4)</f>
        <v>143.2411237408823</v>
      </c>
      <c r="F100" s="9">
        <f t="shared" si="5"/>
        <v>17188.934848905876</v>
      </c>
    </row>
    <row r="101" spans="1:6" x14ac:dyDescent="0.2">
      <c r="A101" s="1">
        <f t="shared" si="3"/>
        <v>97</v>
      </c>
      <c r="B101" s="1">
        <f t="shared" si="4"/>
        <v>81</v>
      </c>
      <c r="C101" s="5">
        <f>'Data Input'!$C$10</f>
        <v>295</v>
      </c>
      <c r="D101" s="6">
        <f>-PPMT('Data Input'!$C$8/12,$B$4-B102,$B$4,$F$4)</f>
        <v>148.15823345759492</v>
      </c>
      <c r="E101" s="6">
        <f>-IPMT('Data Input'!$C$8/12,$B$4-B102,$B$4,$F$4)</f>
        <v>142.01667553048895</v>
      </c>
      <c r="F101" s="8">
        <f t="shared" si="5"/>
        <v>17042.001063658674</v>
      </c>
    </row>
    <row r="102" spans="1:6" x14ac:dyDescent="0.2">
      <c r="A102" s="1">
        <f t="shared" si="3"/>
        <v>98</v>
      </c>
      <c r="B102" s="1">
        <f t="shared" si="4"/>
        <v>80</v>
      </c>
      <c r="C102" s="5">
        <f>'Data Input'!$C$10</f>
        <v>295</v>
      </c>
      <c r="D102" s="6">
        <f>-PPMT('Data Input'!$C$8/12,$B$4-B103,$B$4,$F$4)</f>
        <v>149.39288540307484</v>
      </c>
      <c r="E102" s="6">
        <f>-IPMT('Data Input'!$C$8/12,$B$4-B103,$B$4,$F$4)</f>
        <v>140.782023585009</v>
      </c>
      <c r="F102" s="8">
        <f t="shared" si="5"/>
        <v>16893.84283020108</v>
      </c>
    </row>
    <row r="103" spans="1:6" x14ac:dyDescent="0.2">
      <c r="A103" s="1">
        <f t="shared" si="3"/>
        <v>99</v>
      </c>
      <c r="B103" s="1">
        <f t="shared" si="4"/>
        <v>79</v>
      </c>
      <c r="C103" s="5">
        <f>'Data Input'!$C$10</f>
        <v>295</v>
      </c>
      <c r="D103" s="6">
        <f>-PPMT('Data Input'!$C$8/12,$B$4-B104,$B$4,$F$4)</f>
        <v>150.63782611476714</v>
      </c>
      <c r="E103" s="6">
        <f>-IPMT('Data Input'!$C$8/12,$B$4-B104,$B$4,$F$4)</f>
        <v>139.53708287331668</v>
      </c>
      <c r="F103" s="8">
        <f t="shared" si="5"/>
        <v>16744.449944798005</v>
      </c>
    </row>
    <row r="104" spans="1:6" x14ac:dyDescent="0.2">
      <c r="A104" s="1">
        <f t="shared" si="3"/>
        <v>100</v>
      </c>
      <c r="B104" s="1">
        <f t="shared" si="4"/>
        <v>78</v>
      </c>
      <c r="C104" s="5">
        <f>'Data Input'!$C$10</f>
        <v>295</v>
      </c>
      <c r="D104" s="6">
        <f>-PPMT('Data Input'!$C$8/12,$B$4-B105,$B$4,$F$4)</f>
        <v>151.89314133239023</v>
      </c>
      <c r="E104" s="6">
        <f>-IPMT('Data Input'!$C$8/12,$B$4-B105,$B$4,$F$4)</f>
        <v>138.28176765569367</v>
      </c>
      <c r="F104" s="8">
        <f t="shared" si="5"/>
        <v>16593.81211868324</v>
      </c>
    </row>
    <row r="105" spans="1:6" x14ac:dyDescent="0.2">
      <c r="A105" s="1">
        <f t="shared" si="3"/>
        <v>101</v>
      </c>
      <c r="B105" s="1">
        <f t="shared" si="4"/>
        <v>77</v>
      </c>
      <c r="C105" s="5">
        <f>'Data Input'!$C$10</f>
        <v>295</v>
      </c>
      <c r="D105" s="6">
        <f>-PPMT('Data Input'!$C$8/12,$B$4-B106,$B$4,$F$4)</f>
        <v>153.15891751016011</v>
      </c>
      <c r="E105" s="6">
        <f>-IPMT('Data Input'!$C$8/12,$B$4-B106,$B$4,$F$4)</f>
        <v>137.01599147792373</v>
      </c>
      <c r="F105" s="8">
        <f t="shared" si="5"/>
        <v>16441.918977350848</v>
      </c>
    </row>
    <row r="106" spans="1:6" x14ac:dyDescent="0.2">
      <c r="A106" s="1">
        <f t="shared" si="3"/>
        <v>102</v>
      </c>
      <c r="B106" s="1">
        <f t="shared" si="4"/>
        <v>76</v>
      </c>
      <c r="C106" s="5">
        <f>'Data Input'!$C$10</f>
        <v>295</v>
      </c>
      <c r="D106" s="6">
        <f>-PPMT('Data Input'!$C$8/12,$B$4-B107,$B$4,$F$4)</f>
        <v>154.43524182274481</v>
      </c>
      <c r="E106" s="6">
        <f>-IPMT('Data Input'!$C$8/12,$B$4-B107,$B$4,$F$4)</f>
        <v>135.73966716533906</v>
      </c>
      <c r="F106" s="8">
        <f t="shared" si="5"/>
        <v>16288.760059840688</v>
      </c>
    </row>
    <row r="107" spans="1:6" x14ac:dyDescent="0.2">
      <c r="A107" s="1">
        <f t="shared" si="3"/>
        <v>103</v>
      </c>
      <c r="B107" s="1">
        <f t="shared" si="4"/>
        <v>75</v>
      </c>
      <c r="C107" s="5">
        <f>'Data Input'!$C$10</f>
        <v>295</v>
      </c>
      <c r="D107" s="6">
        <f>-PPMT('Data Input'!$C$8/12,$B$4-B108,$B$4,$F$4)</f>
        <v>155.7222021712677</v>
      </c>
      <c r="E107" s="6">
        <f>-IPMT('Data Input'!$C$8/12,$B$4-B108,$B$4,$F$4)</f>
        <v>134.4527068168162</v>
      </c>
      <c r="F107" s="8">
        <f t="shared" si="5"/>
        <v>16134.324818017943</v>
      </c>
    </row>
    <row r="108" spans="1:6" x14ac:dyDescent="0.2">
      <c r="A108" s="1">
        <f t="shared" si="3"/>
        <v>104</v>
      </c>
      <c r="B108" s="1">
        <f t="shared" si="4"/>
        <v>74</v>
      </c>
      <c r="C108" s="5">
        <f>'Data Input'!$C$10</f>
        <v>295</v>
      </c>
      <c r="D108" s="6">
        <f>-PPMT('Data Input'!$C$8/12,$B$4-B109,$B$4,$F$4)</f>
        <v>157.01988718936158</v>
      </c>
      <c r="E108" s="6">
        <f>-IPMT('Data Input'!$C$8/12,$B$4-B109,$B$4,$F$4)</f>
        <v>133.15502179872229</v>
      </c>
      <c r="F108" s="8">
        <f t="shared" si="5"/>
        <v>15978.602615846676</v>
      </c>
    </row>
    <row r="109" spans="1:6" x14ac:dyDescent="0.2">
      <c r="A109" s="1">
        <f t="shared" si="3"/>
        <v>105</v>
      </c>
      <c r="B109" s="1">
        <f t="shared" si="4"/>
        <v>73</v>
      </c>
      <c r="C109" s="5">
        <f>'Data Input'!$C$10</f>
        <v>295</v>
      </c>
      <c r="D109" s="6">
        <f>-PPMT('Data Input'!$C$8/12,$B$4-B110,$B$4,$F$4)</f>
        <v>158.32838624927294</v>
      </c>
      <c r="E109" s="6">
        <f>-IPMT('Data Input'!$C$8/12,$B$4-B110,$B$4,$F$4)</f>
        <v>131.84652273881093</v>
      </c>
      <c r="F109" s="8">
        <f t="shared" si="5"/>
        <v>15821.582728657315</v>
      </c>
    </row>
    <row r="110" spans="1:6" x14ac:dyDescent="0.2">
      <c r="A110" s="1">
        <f t="shared" si="3"/>
        <v>106</v>
      </c>
      <c r="B110" s="1">
        <f t="shared" si="4"/>
        <v>72</v>
      </c>
      <c r="C110" s="5">
        <f>'Data Input'!$C$10</f>
        <v>295</v>
      </c>
      <c r="D110" s="6">
        <f>-PPMT('Data Input'!$C$8/12,$B$4-B111,$B$4,$F$4)</f>
        <v>159.64778946801687</v>
      </c>
      <c r="E110" s="6">
        <f>-IPMT('Data Input'!$C$8/12,$B$4-B111,$B$4,$F$4)</f>
        <v>130.527119520067</v>
      </c>
      <c r="F110" s="8">
        <f t="shared" si="5"/>
        <v>15663.254342408041</v>
      </c>
    </row>
    <row r="111" spans="1:6" x14ac:dyDescent="0.2">
      <c r="A111" s="1">
        <f t="shared" si="3"/>
        <v>107</v>
      </c>
      <c r="B111" s="1">
        <f t="shared" si="4"/>
        <v>71</v>
      </c>
      <c r="C111" s="5">
        <f>'Data Input'!$C$10</f>
        <v>295</v>
      </c>
      <c r="D111" s="6">
        <f>-PPMT('Data Input'!$C$8/12,$B$4-B112,$B$4,$F$4)</f>
        <v>160.97818771358368</v>
      </c>
      <c r="E111" s="6">
        <f>-IPMT('Data Input'!$C$8/12,$B$4-B112,$B$4,$F$4)</f>
        <v>129.19672127450019</v>
      </c>
      <c r="F111" s="8">
        <f t="shared" si="5"/>
        <v>15503.606552940024</v>
      </c>
    </row>
    <row r="112" spans="1:6" x14ac:dyDescent="0.2">
      <c r="A112" s="2">
        <f t="shared" si="3"/>
        <v>108</v>
      </c>
      <c r="B112" s="3">
        <f t="shared" si="4"/>
        <v>70</v>
      </c>
      <c r="C112" s="5">
        <f>'Data Input'!$C$10</f>
        <v>295</v>
      </c>
      <c r="D112" s="6">
        <f>-PPMT('Data Input'!$C$8/12,$B$4-B113,$B$4,$F$4)</f>
        <v>162.31967261119686</v>
      </c>
      <c r="E112" s="6">
        <f>-IPMT('Data Input'!$C$8/12,$B$4-B113,$B$4,$F$4)</f>
        <v>127.85523637688701</v>
      </c>
      <c r="F112" s="9">
        <f t="shared" si="5"/>
        <v>15342.628365226441</v>
      </c>
    </row>
    <row r="113" spans="1:10" x14ac:dyDescent="0.2">
      <c r="A113" s="1">
        <f t="shared" si="3"/>
        <v>109</v>
      </c>
      <c r="B113" s="1">
        <f t="shared" si="4"/>
        <v>69</v>
      </c>
      <c r="C113" s="5">
        <f>'Data Input'!$C$10</f>
        <v>295</v>
      </c>
      <c r="D113" s="6">
        <f>-PPMT('Data Input'!$C$8/12,$B$4-B114,$B$4,$F$4)</f>
        <v>163.67233654962351</v>
      </c>
      <c r="E113" s="6">
        <f>-IPMT('Data Input'!$C$8/12,$B$4-B114,$B$4,$F$4)</f>
        <v>126.50257243846035</v>
      </c>
      <c r="F113" s="8">
        <f t="shared" si="5"/>
        <v>15180.308692615245</v>
      </c>
    </row>
    <row r="114" spans="1:10" x14ac:dyDescent="0.2">
      <c r="A114" s="1">
        <f t="shared" si="3"/>
        <v>110</v>
      </c>
      <c r="B114" s="1">
        <f t="shared" si="4"/>
        <v>68</v>
      </c>
      <c r="C114" s="5">
        <f>'Data Input'!$C$10</f>
        <v>295</v>
      </c>
      <c r="D114" s="6">
        <f>-PPMT('Data Input'!$C$8/12,$B$4-B115,$B$4,$F$4)</f>
        <v>165.03627268753701</v>
      </c>
      <c r="E114" s="6">
        <f>-IPMT('Data Input'!$C$8/12,$B$4-B115,$B$4,$F$4)</f>
        <v>125.13863630054679</v>
      </c>
      <c r="F114" s="8">
        <f t="shared" si="5"/>
        <v>15016.636356065621</v>
      </c>
    </row>
    <row r="115" spans="1:10" x14ac:dyDescent="0.2">
      <c r="A115" s="1">
        <f t="shared" si="3"/>
        <v>111</v>
      </c>
      <c r="B115" s="1">
        <f t="shared" si="4"/>
        <v>67</v>
      </c>
      <c r="C115" s="5">
        <f>'Data Input'!$C$10</f>
        <v>295</v>
      </c>
      <c r="D115" s="6">
        <f>-PPMT('Data Input'!$C$8/12,$B$4-B116,$B$4,$F$4)</f>
        <v>166.41157495993318</v>
      </c>
      <c r="E115" s="6">
        <f>-IPMT('Data Input'!$C$8/12,$B$4-B116,$B$4,$F$4)</f>
        <v>123.76333402815067</v>
      </c>
      <c r="F115" s="8">
        <f t="shared" si="5"/>
        <v>14851.600083378084</v>
      </c>
    </row>
    <row r="116" spans="1:10" x14ac:dyDescent="0.2">
      <c r="A116" s="1">
        <f t="shared" si="3"/>
        <v>112</v>
      </c>
      <c r="B116" s="1">
        <f t="shared" si="4"/>
        <v>66</v>
      </c>
      <c r="C116" s="5">
        <f>'Data Input'!$C$10</f>
        <v>295</v>
      </c>
      <c r="D116" s="6">
        <f>-PPMT('Data Input'!$C$8/12,$B$4-B117,$B$4,$F$4)</f>
        <v>167.79833808459929</v>
      </c>
      <c r="E116" s="6">
        <f>-IPMT('Data Input'!$C$8/12,$B$4-B117,$B$4,$F$4)</f>
        <v>122.37657090348455</v>
      </c>
      <c r="F116" s="8">
        <f t="shared" si="5"/>
        <v>14685.18850841815</v>
      </c>
    </row>
    <row r="117" spans="1:10" x14ac:dyDescent="0.2">
      <c r="A117" s="1">
        <f t="shared" si="3"/>
        <v>113</v>
      </c>
      <c r="B117" s="1">
        <f t="shared" si="4"/>
        <v>65</v>
      </c>
      <c r="C117" s="5">
        <f>'Data Input'!$C$10</f>
        <v>295</v>
      </c>
      <c r="D117" s="6">
        <f>-PPMT('Data Input'!$C$8/12,$B$4-B118,$B$4,$F$4)</f>
        <v>169.19665756863762</v>
      </c>
      <c r="E117" s="6">
        <f>-IPMT('Data Input'!$C$8/12,$B$4-B118,$B$4,$F$4)</f>
        <v>120.97825141944624</v>
      </c>
      <c r="F117" s="8">
        <f t="shared" si="5"/>
        <v>14517.39017033355</v>
      </c>
    </row>
    <row r="118" spans="1:10" x14ac:dyDescent="0.2">
      <c r="A118" s="1">
        <f t="shared" si="3"/>
        <v>114</v>
      </c>
      <c r="B118" s="1">
        <f t="shared" si="4"/>
        <v>64</v>
      </c>
      <c r="C118" s="5">
        <f>'Data Input'!$C$10</f>
        <v>295</v>
      </c>
      <c r="D118" s="6">
        <f>-PPMT('Data Input'!$C$8/12,$B$4-B119,$B$4,$F$4)</f>
        <v>170.60662971504291</v>
      </c>
      <c r="E118" s="6">
        <f>-IPMT('Data Input'!$C$8/12,$B$4-B119,$B$4,$F$4)</f>
        <v>119.56827927304093</v>
      </c>
      <c r="F118" s="8">
        <f t="shared" si="5"/>
        <v>14348.193512764912</v>
      </c>
    </row>
    <row r="119" spans="1:10" x14ac:dyDescent="0.2">
      <c r="A119" s="1">
        <f t="shared" si="3"/>
        <v>115</v>
      </c>
      <c r="B119" s="1">
        <f t="shared" si="4"/>
        <v>63</v>
      </c>
      <c r="C119" s="5">
        <f>'Data Input'!$C$10</f>
        <v>295</v>
      </c>
      <c r="D119" s="6">
        <f>-PPMT('Data Input'!$C$8/12,$B$4-B120,$B$4,$F$4)</f>
        <v>172.02835162933494</v>
      </c>
      <c r="E119" s="6">
        <f>-IPMT('Data Input'!$C$8/12,$B$4-B120,$B$4,$F$4)</f>
        <v>118.14655735874891</v>
      </c>
      <c r="F119" s="8">
        <f t="shared" si="5"/>
        <v>14177.586883049869</v>
      </c>
    </row>
    <row r="120" spans="1:10" x14ac:dyDescent="0.2">
      <c r="A120" s="1">
        <f t="shared" si="3"/>
        <v>116</v>
      </c>
      <c r="B120" s="1">
        <f t="shared" si="4"/>
        <v>62</v>
      </c>
      <c r="C120" s="5">
        <f>'Data Input'!$C$10</f>
        <v>295</v>
      </c>
      <c r="D120" s="6">
        <f>-PPMT('Data Input'!$C$8/12,$B$4-B121,$B$4,$F$4)</f>
        <v>173.46192122624606</v>
      </c>
      <c r="E120" s="6">
        <f>-IPMT('Data Input'!$C$8/12,$B$4-B121,$B$4,$F$4)</f>
        <v>116.71298776183778</v>
      </c>
      <c r="F120" s="8">
        <f t="shared" si="5"/>
        <v>14005.558531420535</v>
      </c>
    </row>
    <row r="121" spans="1:10" x14ac:dyDescent="0.2">
      <c r="A121" s="1">
        <f t="shared" si="3"/>
        <v>117</v>
      </c>
      <c r="B121" s="1">
        <f t="shared" si="4"/>
        <v>61</v>
      </c>
      <c r="C121" s="5">
        <f>'Data Input'!$C$10</f>
        <v>295</v>
      </c>
      <c r="D121" s="6">
        <f>-PPMT('Data Input'!$C$8/12,$B$4-B122,$B$4,$F$4)</f>
        <v>174.9074372364648</v>
      </c>
      <c r="E121" s="6">
        <f>-IPMT('Data Input'!$C$8/12,$B$4-B122,$B$4,$F$4)</f>
        <v>115.26747175161907</v>
      </c>
      <c r="F121" s="8">
        <f t="shared" si="5"/>
        <v>13832.096610194289</v>
      </c>
    </row>
    <row r="122" spans="1:10" x14ac:dyDescent="0.2">
      <c r="A122" s="1">
        <f t="shared" si="3"/>
        <v>118</v>
      </c>
      <c r="B122" s="1">
        <f t="shared" si="4"/>
        <v>60</v>
      </c>
      <c r="C122" s="5">
        <f>'Data Input'!$C$10</f>
        <v>295</v>
      </c>
      <c r="D122" s="6">
        <f>-PPMT('Data Input'!$C$8/12,$B$4-B123,$B$4,$F$4)</f>
        <v>176.36499921343531</v>
      </c>
      <c r="E122" s="6">
        <f>-IPMT('Data Input'!$C$8/12,$B$4-B123,$B$4,$F$4)</f>
        <v>113.80990977464852</v>
      </c>
      <c r="F122" s="8">
        <f t="shared" si="5"/>
        <v>13657.189172957824</v>
      </c>
    </row>
    <row r="123" spans="1:10" x14ac:dyDescent="0.2">
      <c r="A123" s="1">
        <f t="shared" si="3"/>
        <v>119</v>
      </c>
      <c r="B123" s="1">
        <f t="shared" si="4"/>
        <v>59</v>
      </c>
      <c r="C123" s="5">
        <f>'Data Input'!$C$10</f>
        <v>295</v>
      </c>
      <c r="D123" s="6">
        <f>-PPMT('Data Input'!$C$8/12,$B$4-B124,$B$4,$F$4)</f>
        <v>177.83470754021397</v>
      </c>
      <c r="E123" s="6">
        <f>-IPMT('Data Input'!$C$8/12,$B$4-B124,$B$4,$F$4)</f>
        <v>112.3402014478699</v>
      </c>
      <c r="F123" s="8">
        <f t="shared" si="5"/>
        <v>13480.824173744388</v>
      </c>
    </row>
    <row r="124" spans="1:10" x14ac:dyDescent="0.2">
      <c r="A124" s="2">
        <f t="shared" si="3"/>
        <v>120</v>
      </c>
      <c r="B124" s="3">
        <f t="shared" si="4"/>
        <v>58</v>
      </c>
      <c r="C124" s="5">
        <f>'Data Input'!$C$10</f>
        <v>295</v>
      </c>
      <c r="D124" s="6">
        <f>-PPMT('Data Input'!$C$8/12,$B$4-B125,$B$4,$F$4)</f>
        <v>179.31666343638241</v>
      </c>
      <c r="E124" s="6">
        <f>-IPMT('Data Input'!$C$8/12,$B$4-B125,$B$4,$F$4)</f>
        <v>110.85824555170144</v>
      </c>
      <c r="F124" s="9">
        <f t="shared" si="5"/>
        <v>13302.989466204173</v>
      </c>
      <c r="G124" s="10" t="s">
        <v>53</v>
      </c>
      <c r="H124" s="6" t="s">
        <v>53</v>
      </c>
      <c r="J124" s="6" t="s">
        <v>53</v>
      </c>
    </row>
    <row r="125" spans="1:10" x14ac:dyDescent="0.2">
      <c r="A125" s="1">
        <f t="shared" si="3"/>
        <v>121</v>
      </c>
      <c r="B125" s="1">
        <f t="shared" si="4"/>
        <v>57</v>
      </c>
      <c r="C125" s="5">
        <f>'Data Input'!$C$10</f>
        <v>295</v>
      </c>
      <c r="D125" s="6">
        <f>-PPMT('Data Input'!$C$8/12,$B$4-B126,$B$4,$F$4)</f>
        <v>180.8109689650189</v>
      </c>
      <c r="E125" s="6">
        <f>-IPMT('Data Input'!$C$8/12,$B$4-B126,$B$4,$F$4)</f>
        <v>109.36394002306493</v>
      </c>
      <c r="F125" s="8">
        <f t="shared" si="5"/>
        <v>13123.672802767791</v>
      </c>
    </row>
    <row r="126" spans="1:10" x14ac:dyDescent="0.2">
      <c r="A126" s="1">
        <f t="shared" si="3"/>
        <v>122</v>
      </c>
      <c r="B126" s="1">
        <f t="shared" si="4"/>
        <v>56</v>
      </c>
      <c r="C126" s="5">
        <f>'Data Input'!$C$10</f>
        <v>295</v>
      </c>
      <c r="D126" s="6">
        <f>-PPMT('Data Input'!$C$8/12,$B$4-B127,$B$4,$F$4)</f>
        <v>182.31772703972743</v>
      </c>
      <c r="E126" s="6">
        <f>-IPMT('Data Input'!$C$8/12,$B$4-B127,$B$4,$F$4)</f>
        <v>107.85718194835643</v>
      </c>
      <c r="F126" s="8">
        <f t="shared" si="5"/>
        <v>12942.861833802772</v>
      </c>
    </row>
    <row r="127" spans="1:10" x14ac:dyDescent="0.2">
      <c r="A127" s="1">
        <f t="shared" si="3"/>
        <v>123</v>
      </c>
      <c r="B127" s="1">
        <f t="shared" si="4"/>
        <v>55</v>
      </c>
      <c r="C127" s="5">
        <f>'Data Input'!$C$10</f>
        <v>295</v>
      </c>
      <c r="D127" s="6">
        <f>-PPMT('Data Input'!$C$8/12,$B$4-B128,$B$4,$F$4)</f>
        <v>183.83704143172514</v>
      </c>
      <c r="E127" s="6">
        <f>-IPMT('Data Input'!$C$8/12,$B$4-B128,$B$4,$F$4)</f>
        <v>106.33786755635869</v>
      </c>
      <c r="F127" s="8">
        <f t="shared" si="5"/>
        <v>12760.544106763044</v>
      </c>
    </row>
    <row r="128" spans="1:10" x14ac:dyDescent="0.2">
      <c r="A128" s="1">
        <f t="shared" si="3"/>
        <v>124</v>
      </c>
      <c r="B128" s="1">
        <f t="shared" si="4"/>
        <v>54</v>
      </c>
      <c r="C128" s="5">
        <f>'Data Input'!$C$10</f>
        <v>295</v>
      </c>
      <c r="D128" s="6">
        <f>-PPMT('Data Input'!$C$8/12,$B$4-B129,$B$4,$F$4)</f>
        <v>185.36901677698953</v>
      </c>
      <c r="E128" s="6">
        <f>-IPMT('Data Input'!$C$8/12,$B$4-B129,$B$4,$F$4)</f>
        <v>104.80589221109432</v>
      </c>
      <c r="F128" s="8">
        <f t="shared" si="5"/>
        <v>12576.707065331319</v>
      </c>
    </row>
    <row r="129" spans="1:6" x14ac:dyDescent="0.2">
      <c r="A129" s="1">
        <f t="shared" si="3"/>
        <v>125</v>
      </c>
      <c r="B129" s="1">
        <f t="shared" si="4"/>
        <v>53</v>
      </c>
      <c r="C129" s="5">
        <f>'Data Input'!$C$10</f>
        <v>295</v>
      </c>
      <c r="D129" s="6">
        <f>-PPMT('Data Input'!$C$8/12,$B$4-B130,$B$4,$F$4)</f>
        <v>186.91375858346441</v>
      </c>
      <c r="E129" s="6">
        <f>-IPMT('Data Input'!$C$8/12,$B$4-B130,$B$4,$F$4)</f>
        <v>103.26115040461943</v>
      </c>
      <c r="F129" s="8">
        <f t="shared" si="5"/>
        <v>12391.338048554329</v>
      </c>
    </row>
    <row r="130" spans="1:6" x14ac:dyDescent="0.2">
      <c r="A130" s="1">
        <f t="shared" si="3"/>
        <v>126</v>
      </c>
      <c r="B130" s="1">
        <f t="shared" si="4"/>
        <v>52</v>
      </c>
      <c r="C130" s="5">
        <f>'Data Input'!$C$10</f>
        <v>295</v>
      </c>
      <c r="D130" s="6">
        <f>-PPMT('Data Input'!$C$8/12,$B$4-B131,$B$4,$F$4)</f>
        <v>188.47137323832663</v>
      </c>
      <c r="E130" s="6">
        <f>-IPMT('Data Input'!$C$8/12,$B$4-B131,$B$4,$F$4)</f>
        <v>101.70353574975722</v>
      </c>
      <c r="F130" s="8">
        <f t="shared" si="5"/>
        <v>12204.424289970864</v>
      </c>
    </row>
    <row r="131" spans="1:6" x14ac:dyDescent="0.2">
      <c r="A131" s="1">
        <f t="shared" si="3"/>
        <v>127</v>
      </c>
      <c r="B131" s="1">
        <f t="shared" si="4"/>
        <v>51</v>
      </c>
      <c r="C131" s="5">
        <f>'Data Input'!$C$10</f>
        <v>295</v>
      </c>
      <c r="D131" s="6">
        <f>-PPMT('Data Input'!$C$8/12,$B$4-B132,$B$4,$F$4)</f>
        <v>190.04196801531268</v>
      </c>
      <c r="E131" s="6">
        <f>-IPMT('Data Input'!$C$8/12,$B$4-B132,$B$4,$F$4)</f>
        <v>100.13294097277117</v>
      </c>
      <c r="F131" s="8">
        <f t="shared" si="5"/>
        <v>12015.952916732538</v>
      </c>
    </row>
    <row r="132" spans="1:6" x14ac:dyDescent="0.2">
      <c r="A132" s="1">
        <f t="shared" si="3"/>
        <v>128</v>
      </c>
      <c r="B132" s="1">
        <f t="shared" si="4"/>
        <v>50</v>
      </c>
      <c r="C132" s="5">
        <f>'Data Input'!$C$10</f>
        <v>295</v>
      </c>
      <c r="D132" s="6">
        <f>-PPMT('Data Input'!$C$8/12,$B$4-B133,$B$4,$F$4)</f>
        <v>191.62565108210694</v>
      </c>
      <c r="E132" s="6">
        <f>-IPMT('Data Input'!$C$8/12,$B$4-B133,$B$4,$F$4)</f>
        <v>98.549257905976887</v>
      </c>
      <c r="F132" s="8">
        <f t="shared" si="5"/>
        <v>11825.910948717226</v>
      </c>
    </row>
    <row r="133" spans="1:6" x14ac:dyDescent="0.2">
      <c r="A133" s="1">
        <f t="shared" ref="A133:A196" si="6">$B$4-B133</f>
        <v>129</v>
      </c>
      <c r="B133" s="1">
        <f t="shared" ref="B133:B196" si="7">B132-1</f>
        <v>49</v>
      </c>
      <c r="C133" s="5">
        <f>'Data Input'!$C$10</f>
        <v>295</v>
      </c>
      <c r="D133" s="6">
        <f>-PPMT('Data Input'!$C$8/12,$B$4-B134,$B$4,$F$4)</f>
        <v>193.22253150779119</v>
      </c>
      <c r="E133" s="6">
        <f>-IPMT('Data Input'!$C$8/12,$B$4-B134,$B$4,$F$4)</f>
        <v>96.952377480292654</v>
      </c>
      <c r="F133" s="8">
        <f t="shared" ref="F133:F196" si="8">F132-D132</f>
        <v>11634.285297635119</v>
      </c>
    </row>
    <row r="134" spans="1:6" x14ac:dyDescent="0.2">
      <c r="A134" s="1">
        <f t="shared" si="6"/>
        <v>130</v>
      </c>
      <c r="B134" s="1">
        <f t="shared" si="7"/>
        <v>48</v>
      </c>
      <c r="C134" s="5">
        <f>'Data Input'!$C$10</f>
        <v>295</v>
      </c>
      <c r="D134" s="6">
        <f>-PPMT('Data Input'!$C$8/12,$B$4-B135,$B$4,$F$4)</f>
        <v>194.83271927035611</v>
      </c>
      <c r="E134" s="6">
        <f>-IPMT('Data Input'!$C$8/12,$B$4-B135,$B$4,$F$4)</f>
        <v>95.342189717727749</v>
      </c>
      <c r="F134" s="8">
        <f t="shared" si="8"/>
        <v>11441.062766127328</v>
      </c>
    </row>
    <row r="135" spans="1:6" x14ac:dyDescent="0.2">
      <c r="A135" s="1">
        <f t="shared" si="6"/>
        <v>131</v>
      </c>
      <c r="B135" s="1">
        <f t="shared" si="7"/>
        <v>47</v>
      </c>
      <c r="C135" s="5">
        <f>'Data Input'!$C$10</f>
        <v>295</v>
      </c>
      <c r="D135" s="6">
        <f>-PPMT('Data Input'!$C$8/12,$B$4-B136,$B$4,$F$4)</f>
        <v>196.45632526427576</v>
      </c>
      <c r="E135" s="6">
        <f>-IPMT('Data Input'!$C$8/12,$B$4-B136,$B$4,$F$4)</f>
        <v>93.718583723808109</v>
      </c>
      <c r="F135" s="8">
        <f t="shared" si="8"/>
        <v>11246.230046856972</v>
      </c>
    </row>
    <row r="136" spans="1:6" x14ac:dyDescent="0.2">
      <c r="A136" s="2">
        <f t="shared" si="6"/>
        <v>132</v>
      </c>
      <c r="B136" s="3">
        <f t="shared" si="7"/>
        <v>46</v>
      </c>
      <c r="C136" s="5">
        <f>'Data Input'!$C$10</f>
        <v>295</v>
      </c>
      <c r="D136" s="6">
        <f>-PPMT('Data Input'!$C$8/12,$B$4-B137,$B$4,$F$4)</f>
        <v>198.0934613081447</v>
      </c>
      <c r="E136" s="6">
        <f>-IPMT('Data Input'!$C$8/12,$B$4-B137,$B$4,$F$4)</f>
        <v>92.081447679939146</v>
      </c>
      <c r="F136" s="9">
        <f t="shared" si="8"/>
        <v>11049.773721592695</v>
      </c>
    </row>
    <row r="137" spans="1:6" x14ac:dyDescent="0.2">
      <c r="A137" s="1">
        <f t="shared" si="6"/>
        <v>133</v>
      </c>
      <c r="B137" s="1">
        <f t="shared" si="7"/>
        <v>45</v>
      </c>
      <c r="C137" s="5">
        <f>'Data Input'!$C$10</f>
        <v>295</v>
      </c>
      <c r="D137" s="6">
        <f>-PPMT('Data Input'!$C$8/12,$B$4-B138,$B$4,$F$4)</f>
        <v>199.74424015237923</v>
      </c>
      <c r="E137" s="6">
        <f>-IPMT('Data Input'!$C$8/12,$B$4-B138,$B$4,$F$4)</f>
        <v>90.430668835704594</v>
      </c>
      <c r="F137" s="8">
        <f t="shared" si="8"/>
        <v>10851.680260284551</v>
      </c>
    </row>
    <row r="138" spans="1:6" x14ac:dyDescent="0.2">
      <c r="A138" s="1">
        <f t="shared" si="6"/>
        <v>134</v>
      </c>
      <c r="B138" s="1">
        <f t="shared" si="7"/>
        <v>44</v>
      </c>
      <c r="C138" s="5">
        <f>'Data Input'!$C$10</f>
        <v>295</v>
      </c>
      <c r="D138" s="6">
        <f>-PPMT('Data Input'!$C$8/12,$B$4-B139,$B$4,$F$4)</f>
        <v>201.40877548698242</v>
      </c>
      <c r="E138" s="6">
        <f>-IPMT('Data Input'!$C$8/12,$B$4-B139,$B$4,$F$4)</f>
        <v>88.766133501101422</v>
      </c>
      <c r="F138" s="8">
        <f t="shared" si="8"/>
        <v>10651.936020132172</v>
      </c>
    </row>
    <row r="139" spans="1:6" x14ac:dyDescent="0.2">
      <c r="A139" s="1">
        <f t="shared" si="6"/>
        <v>135</v>
      </c>
      <c r="B139" s="1">
        <f t="shared" si="7"/>
        <v>43</v>
      </c>
      <c r="C139" s="5">
        <f>'Data Input'!$C$10</f>
        <v>295</v>
      </c>
      <c r="D139" s="6">
        <f>-PPMT('Data Input'!$C$8/12,$B$4-B140,$B$4,$F$4)</f>
        <v>203.08718194937396</v>
      </c>
      <c r="E139" s="6">
        <f>-IPMT('Data Input'!$C$8/12,$B$4-B140,$B$4,$F$4)</f>
        <v>87.087727038709929</v>
      </c>
      <c r="F139" s="8">
        <f t="shared" si="8"/>
        <v>10450.527244645191</v>
      </c>
    </row>
    <row r="140" spans="1:6" x14ac:dyDescent="0.2">
      <c r="A140" s="1">
        <f t="shared" si="6"/>
        <v>136</v>
      </c>
      <c r="B140" s="1">
        <f t="shared" si="7"/>
        <v>42</v>
      </c>
      <c r="C140" s="5">
        <f>'Data Input'!$C$10</f>
        <v>295</v>
      </c>
      <c r="D140" s="6">
        <f>-PPMT('Data Input'!$C$8/12,$B$4-B141,$B$4,$F$4)</f>
        <v>204.7795751322854</v>
      </c>
      <c r="E140" s="6">
        <f>-IPMT('Data Input'!$C$8/12,$B$4-B141,$B$4,$F$4)</f>
        <v>85.395333855798484</v>
      </c>
      <c r="F140" s="8">
        <f t="shared" si="8"/>
        <v>10247.440062695818</v>
      </c>
    </row>
    <row r="141" spans="1:6" x14ac:dyDescent="0.2">
      <c r="A141" s="1">
        <f t="shared" si="6"/>
        <v>137</v>
      </c>
      <c r="B141" s="1">
        <f t="shared" si="7"/>
        <v>41</v>
      </c>
      <c r="C141" s="5">
        <f>'Data Input'!$C$10</f>
        <v>295</v>
      </c>
      <c r="D141" s="6">
        <f>-PPMT('Data Input'!$C$8/12,$B$4-B142,$B$4,$F$4)</f>
        <v>206.4860715917211</v>
      </c>
      <c r="E141" s="6">
        <f>-IPMT('Data Input'!$C$8/12,$B$4-B142,$B$4,$F$4)</f>
        <v>83.688837396362757</v>
      </c>
      <c r="F141" s="8">
        <f t="shared" si="8"/>
        <v>10042.660487563533</v>
      </c>
    </row>
    <row r="142" spans="1:6" x14ac:dyDescent="0.2">
      <c r="A142" s="1">
        <f t="shared" si="6"/>
        <v>138</v>
      </c>
      <c r="B142" s="1">
        <f t="shared" si="7"/>
        <v>40</v>
      </c>
      <c r="C142" s="5">
        <f>'Data Input'!$C$10</f>
        <v>295</v>
      </c>
      <c r="D142" s="6">
        <f>-PPMT('Data Input'!$C$8/12,$B$4-B143,$B$4,$F$4)</f>
        <v>208.20678885498543</v>
      </c>
      <c r="E142" s="6">
        <f>-IPMT('Data Input'!$C$8/12,$B$4-B143,$B$4,$F$4)</f>
        <v>81.968120133098424</v>
      </c>
      <c r="F142" s="8">
        <f t="shared" si="8"/>
        <v>9836.1744159718128</v>
      </c>
    </row>
    <row r="143" spans="1:6" x14ac:dyDescent="0.2">
      <c r="A143" s="1">
        <f t="shared" si="6"/>
        <v>139</v>
      </c>
      <c r="B143" s="1">
        <f t="shared" si="7"/>
        <v>39</v>
      </c>
      <c r="C143" s="5">
        <f>'Data Input'!$C$10</f>
        <v>295</v>
      </c>
      <c r="D143" s="6">
        <f>-PPMT('Data Input'!$C$8/12,$B$4-B144,$B$4,$F$4)</f>
        <v>209.94184542877701</v>
      </c>
      <c r="E143" s="6">
        <f>-IPMT('Data Input'!$C$8/12,$B$4-B144,$B$4,$F$4)</f>
        <v>80.233063559306871</v>
      </c>
      <c r="F143" s="8">
        <f t="shared" si="8"/>
        <v>9627.9676271168282</v>
      </c>
    </row>
    <row r="144" spans="1:6" x14ac:dyDescent="0.2">
      <c r="A144" s="1">
        <f t="shared" si="6"/>
        <v>140</v>
      </c>
      <c r="B144" s="1">
        <f t="shared" si="7"/>
        <v>38</v>
      </c>
      <c r="C144" s="5">
        <f>'Data Input'!$C$10</f>
        <v>295</v>
      </c>
      <c r="D144" s="6">
        <f>-PPMT('Data Input'!$C$8/12,$B$4-B145,$B$4,$F$4)</f>
        <v>211.69136080735012</v>
      </c>
      <c r="E144" s="6">
        <f>-IPMT('Data Input'!$C$8/12,$B$4-B145,$B$4,$F$4)</f>
        <v>78.48354818073372</v>
      </c>
      <c r="F144" s="8">
        <f t="shared" si="8"/>
        <v>9418.0257816880512</v>
      </c>
    </row>
    <row r="145" spans="1:6" x14ac:dyDescent="0.2">
      <c r="A145" s="1">
        <f t="shared" si="6"/>
        <v>141</v>
      </c>
      <c r="B145" s="1">
        <f t="shared" si="7"/>
        <v>37</v>
      </c>
      <c r="C145" s="5">
        <f>'Data Input'!$C$10</f>
        <v>295</v>
      </c>
      <c r="D145" s="6">
        <f>-PPMT('Data Input'!$C$8/12,$B$4-B146,$B$4,$F$4)</f>
        <v>213.45545548074469</v>
      </c>
      <c r="E145" s="6">
        <f>-IPMT('Data Input'!$C$8/12,$B$4-B146,$B$4,$F$4)</f>
        <v>76.719453507339139</v>
      </c>
      <c r="F145" s="8">
        <f t="shared" si="8"/>
        <v>9206.3344208807011</v>
      </c>
    </row>
    <row r="146" spans="1:6" x14ac:dyDescent="0.2">
      <c r="A146" s="1">
        <f t="shared" si="6"/>
        <v>142</v>
      </c>
      <c r="B146" s="1">
        <f t="shared" si="7"/>
        <v>36</v>
      </c>
      <c r="C146" s="5">
        <f>'Data Input'!$C$10</f>
        <v>295</v>
      </c>
      <c r="D146" s="6">
        <f>-PPMT('Data Input'!$C$8/12,$B$4-B147,$B$4,$F$4)</f>
        <v>215.23425094308425</v>
      </c>
      <c r="E146" s="6">
        <f>-IPMT('Data Input'!$C$8/12,$B$4-B147,$B$4,$F$4)</f>
        <v>74.940658044999608</v>
      </c>
      <c r="F146" s="8">
        <f t="shared" si="8"/>
        <v>8992.8789653999556</v>
      </c>
    </row>
    <row r="147" spans="1:6" x14ac:dyDescent="0.2">
      <c r="A147" s="1">
        <f t="shared" si="6"/>
        <v>143</v>
      </c>
      <c r="B147" s="1">
        <f t="shared" si="7"/>
        <v>35</v>
      </c>
      <c r="C147" s="5">
        <f>'Data Input'!$C$10</f>
        <v>295</v>
      </c>
      <c r="D147" s="6">
        <f>-PPMT('Data Input'!$C$8/12,$B$4-B148,$B$4,$F$4)</f>
        <v>217.02786970094326</v>
      </c>
      <c r="E147" s="6">
        <f>-IPMT('Data Input'!$C$8/12,$B$4-B148,$B$4,$F$4)</f>
        <v>73.147039287140572</v>
      </c>
      <c r="F147" s="8">
        <f t="shared" si="8"/>
        <v>8777.644714456872</v>
      </c>
    </row>
    <row r="148" spans="1:6" x14ac:dyDescent="0.2">
      <c r="A148" s="2">
        <f t="shared" si="6"/>
        <v>144</v>
      </c>
      <c r="B148" s="3">
        <f t="shared" si="7"/>
        <v>34</v>
      </c>
      <c r="C148" s="5">
        <f>'Data Input'!$C$10</f>
        <v>295</v>
      </c>
      <c r="D148" s="6">
        <f>-PPMT('Data Input'!$C$8/12,$B$4-B149,$B$4,$F$4)</f>
        <v>218.83643528178447</v>
      </c>
      <c r="E148" s="6">
        <f>-IPMT('Data Input'!$C$8/12,$B$4-B149,$B$4,$F$4)</f>
        <v>71.338473706299368</v>
      </c>
      <c r="F148" s="9">
        <f t="shared" si="8"/>
        <v>8560.6168447559285</v>
      </c>
    </row>
    <row r="149" spans="1:6" x14ac:dyDescent="0.2">
      <c r="A149" s="1">
        <f t="shared" si="6"/>
        <v>145</v>
      </c>
      <c r="B149" s="1">
        <f t="shared" si="7"/>
        <v>33</v>
      </c>
      <c r="C149" s="5">
        <f>'Data Input'!$C$10</f>
        <v>295</v>
      </c>
      <c r="D149" s="6">
        <f>-PPMT('Data Input'!$C$8/12,$B$4-B150,$B$4,$F$4)</f>
        <v>220.66007224246601</v>
      </c>
      <c r="E149" s="6">
        <f>-IPMT('Data Input'!$C$8/12,$B$4-B150,$B$4,$F$4)</f>
        <v>69.514836745617828</v>
      </c>
      <c r="F149" s="8">
        <f t="shared" si="8"/>
        <v>8341.7804094741441</v>
      </c>
    </row>
    <row r="150" spans="1:6" x14ac:dyDescent="0.2">
      <c r="A150" s="1">
        <f t="shared" si="6"/>
        <v>146</v>
      </c>
      <c r="B150" s="1">
        <f t="shared" si="7"/>
        <v>32</v>
      </c>
      <c r="C150" s="5">
        <f>'Data Input'!$C$10</f>
        <v>295</v>
      </c>
      <c r="D150" s="6">
        <f>-PPMT('Data Input'!$C$8/12,$B$4-B151,$B$4,$F$4)</f>
        <v>222.49890617781989</v>
      </c>
      <c r="E150" s="6">
        <f>-IPMT('Data Input'!$C$8/12,$B$4-B151,$B$4,$F$4)</f>
        <v>67.676002810263952</v>
      </c>
      <c r="F150" s="8">
        <f t="shared" si="8"/>
        <v>8121.1203372316777</v>
      </c>
    </row>
    <row r="151" spans="1:6" x14ac:dyDescent="0.2">
      <c r="A151" s="1">
        <f t="shared" si="6"/>
        <v>147</v>
      </c>
      <c r="B151" s="1">
        <f t="shared" si="7"/>
        <v>31</v>
      </c>
      <c r="C151" s="5">
        <f>'Data Input'!$C$10</f>
        <v>295</v>
      </c>
      <c r="D151" s="6">
        <f>-PPMT('Data Input'!$C$8/12,$B$4-B152,$B$4,$F$4)</f>
        <v>224.35306372930174</v>
      </c>
      <c r="E151" s="6">
        <f>-IPMT('Data Input'!$C$8/12,$B$4-B152,$B$4,$F$4)</f>
        <v>65.821845258782133</v>
      </c>
      <c r="F151" s="8">
        <f t="shared" si="8"/>
        <v>7898.621431053858</v>
      </c>
    </row>
    <row r="152" spans="1:6" x14ac:dyDescent="0.2">
      <c r="A152" s="1">
        <f t="shared" si="6"/>
        <v>148</v>
      </c>
      <c r="B152" s="1">
        <f t="shared" si="7"/>
        <v>30</v>
      </c>
      <c r="C152" s="5">
        <f>'Data Input'!$C$10</f>
        <v>295</v>
      </c>
      <c r="D152" s="6">
        <f>-PPMT('Data Input'!$C$8/12,$B$4-B153,$B$4,$F$4)</f>
        <v>226.22267259371259</v>
      </c>
      <c r="E152" s="6">
        <f>-IPMT('Data Input'!$C$8/12,$B$4-B153,$B$4,$F$4)</f>
        <v>63.952236394371262</v>
      </c>
      <c r="F152" s="8">
        <f t="shared" si="8"/>
        <v>7674.2683673245565</v>
      </c>
    </row>
    <row r="153" spans="1:6" x14ac:dyDescent="0.2">
      <c r="A153" s="1">
        <f t="shared" si="6"/>
        <v>149</v>
      </c>
      <c r="B153" s="1">
        <f t="shared" si="7"/>
        <v>29</v>
      </c>
      <c r="C153" s="5">
        <f>'Data Input'!$C$10</f>
        <v>295</v>
      </c>
      <c r="D153" s="6">
        <f>-PPMT('Data Input'!$C$8/12,$B$4-B154,$B$4,$F$4)</f>
        <v>228.10786153199351</v>
      </c>
      <c r="E153" s="6">
        <f>-IPMT('Data Input'!$C$8/12,$B$4-B154,$B$4,$F$4)</f>
        <v>62.067047456090336</v>
      </c>
      <c r="F153" s="8">
        <f t="shared" si="8"/>
        <v>7448.0456947308439</v>
      </c>
    </row>
    <row r="154" spans="1:6" x14ac:dyDescent="0.2">
      <c r="A154" s="1">
        <f t="shared" si="6"/>
        <v>150</v>
      </c>
      <c r="B154" s="1">
        <f t="shared" si="7"/>
        <v>28</v>
      </c>
      <c r="C154" s="5">
        <f>'Data Input'!$C$10</f>
        <v>295</v>
      </c>
      <c r="D154" s="6">
        <f>-PPMT('Data Input'!$C$8/12,$B$4-B155,$B$4,$F$4)</f>
        <v>230.00876037809348</v>
      </c>
      <c r="E154" s="6">
        <f>-IPMT('Data Input'!$C$8/12,$B$4-B155,$B$4,$F$4)</f>
        <v>60.166148609990387</v>
      </c>
      <c r="F154" s="8">
        <f t="shared" si="8"/>
        <v>7219.9378331988501</v>
      </c>
    </row>
    <row r="155" spans="1:6" x14ac:dyDescent="0.2">
      <c r="A155" s="1">
        <f t="shared" si="6"/>
        <v>151</v>
      </c>
      <c r="B155" s="1">
        <f t="shared" si="7"/>
        <v>27</v>
      </c>
      <c r="C155" s="5">
        <f>'Data Input'!$C$10</f>
        <v>295</v>
      </c>
      <c r="D155" s="6">
        <f>-PPMT('Data Input'!$C$8/12,$B$4-B156,$B$4,$F$4)</f>
        <v>231.9255000479109</v>
      </c>
      <c r="E155" s="6">
        <f>-IPMT('Data Input'!$C$8/12,$B$4-B156,$B$4,$F$4)</f>
        <v>58.249408940172934</v>
      </c>
      <c r="F155" s="8">
        <f t="shared" si="8"/>
        <v>6989.9290728207561</v>
      </c>
    </row>
    <row r="156" spans="1:6" x14ac:dyDescent="0.2">
      <c r="A156" s="1">
        <f t="shared" si="6"/>
        <v>152</v>
      </c>
      <c r="B156" s="1">
        <f t="shared" si="7"/>
        <v>26</v>
      </c>
      <c r="C156" s="5">
        <f>'Data Input'!$C$10</f>
        <v>295</v>
      </c>
      <c r="D156" s="6">
        <f>-PPMT('Data Input'!$C$8/12,$B$4-B157,$B$4,$F$4)</f>
        <v>233.85821254831015</v>
      </c>
      <c r="E156" s="6">
        <f>-IPMT('Data Input'!$C$8/12,$B$4-B157,$B$4,$F$4)</f>
        <v>56.316696439773686</v>
      </c>
      <c r="F156" s="8">
        <f t="shared" si="8"/>
        <v>6758.0035727728455</v>
      </c>
    </row>
    <row r="157" spans="1:6" x14ac:dyDescent="0.2">
      <c r="A157" s="1">
        <f t="shared" si="6"/>
        <v>153</v>
      </c>
      <c r="B157" s="1">
        <f t="shared" si="7"/>
        <v>25</v>
      </c>
      <c r="C157" s="5">
        <f>'Data Input'!$C$10</f>
        <v>295</v>
      </c>
      <c r="D157" s="6">
        <f>-PPMT('Data Input'!$C$8/12,$B$4-B158,$B$4,$F$4)</f>
        <v>235.80703098621277</v>
      </c>
      <c r="E157" s="6">
        <f>-IPMT('Data Input'!$C$8/12,$B$4-B158,$B$4,$F$4)</f>
        <v>54.367878001871105</v>
      </c>
      <c r="F157" s="8">
        <f t="shared" si="8"/>
        <v>6524.1453602245356</v>
      </c>
    </row>
    <row r="158" spans="1:6" x14ac:dyDescent="0.2">
      <c r="A158" s="1">
        <f t="shared" si="6"/>
        <v>154</v>
      </c>
      <c r="B158" s="1">
        <f t="shared" si="7"/>
        <v>24</v>
      </c>
      <c r="C158" s="5">
        <f>'Data Input'!$C$10</f>
        <v>295</v>
      </c>
      <c r="D158" s="6">
        <f>-PPMT('Data Input'!$C$8/12,$B$4-B159,$B$4,$F$4)</f>
        <v>237.77208957776452</v>
      </c>
      <c r="E158" s="6">
        <f>-IPMT('Data Input'!$C$8/12,$B$4-B159,$B$4,$F$4)</f>
        <v>52.402819410319331</v>
      </c>
      <c r="F158" s="8">
        <f t="shared" si="8"/>
        <v>6288.3383292383232</v>
      </c>
    </row>
    <row r="159" spans="1:6" x14ac:dyDescent="0.2">
      <c r="A159" s="1">
        <f t="shared" si="6"/>
        <v>155</v>
      </c>
      <c r="B159" s="1">
        <f t="shared" si="7"/>
        <v>23</v>
      </c>
      <c r="C159" s="5">
        <f>'Data Input'!$C$10</f>
        <v>295</v>
      </c>
      <c r="D159" s="6">
        <f>-PPMT('Data Input'!$C$8/12,$B$4-B160,$B$4,$F$4)</f>
        <v>239.75352365757919</v>
      </c>
      <c r="E159" s="6">
        <f>-IPMT('Data Input'!$C$8/12,$B$4-B160,$B$4,$F$4)</f>
        <v>50.42138533050462</v>
      </c>
      <c r="F159" s="8">
        <f t="shared" si="8"/>
        <v>6050.5662396605585</v>
      </c>
    </row>
    <row r="160" spans="1:6" x14ac:dyDescent="0.2">
      <c r="A160" s="2">
        <f t="shared" si="6"/>
        <v>156</v>
      </c>
      <c r="B160" s="3">
        <f t="shared" si="7"/>
        <v>22</v>
      </c>
      <c r="C160" s="5">
        <f>'Data Input'!$C$10</f>
        <v>295</v>
      </c>
      <c r="D160" s="6">
        <f>-PPMT('Data Input'!$C$8/12,$B$4-B161,$B$4,$F$4)</f>
        <v>241.75146968805905</v>
      </c>
      <c r="E160" s="6">
        <f>-IPMT('Data Input'!$C$8/12,$B$4-B161,$B$4,$F$4)</f>
        <v>48.423439300024796</v>
      </c>
      <c r="F160" s="9">
        <f t="shared" si="8"/>
        <v>5810.812716002979</v>
      </c>
    </row>
    <row r="161" spans="1:10" x14ac:dyDescent="0.2">
      <c r="A161" s="1">
        <f t="shared" si="6"/>
        <v>157</v>
      </c>
      <c r="B161" s="1">
        <f t="shared" si="7"/>
        <v>21</v>
      </c>
      <c r="C161" s="5">
        <f>'Data Input'!$C$10</f>
        <v>295</v>
      </c>
      <c r="D161" s="6">
        <f>-PPMT('Data Input'!$C$8/12,$B$4-B162,$B$4,$F$4)</f>
        <v>243.76606526879289</v>
      </c>
      <c r="E161" s="6">
        <f>-IPMT('Data Input'!$C$8/12,$B$4-B162,$B$4,$F$4)</f>
        <v>46.408843719290971</v>
      </c>
      <c r="F161" s="8">
        <f t="shared" si="8"/>
        <v>5569.06124631492</v>
      </c>
    </row>
    <row r="162" spans="1:10" x14ac:dyDescent="0.2">
      <c r="A162" s="1">
        <f t="shared" si="6"/>
        <v>158</v>
      </c>
      <c r="B162" s="1">
        <f t="shared" si="7"/>
        <v>20</v>
      </c>
      <c r="C162" s="5">
        <f>'Data Input'!$C$10</f>
        <v>295</v>
      </c>
      <c r="D162" s="6">
        <f>-PPMT('Data Input'!$C$8/12,$B$4-B163,$B$4,$F$4)</f>
        <v>245.79744914603282</v>
      </c>
      <c r="E162" s="6">
        <f>-IPMT('Data Input'!$C$8/12,$B$4-B163,$B$4,$F$4)</f>
        <v>44.377459842051039</v>
      </c>
      <c r="F162" s="8">
        <f t="shared" si="8"/>
        <v>5325.2951810461273</v>
      </c>
    </row>
    <row r="163" spans="1:10" x14ac:dyDescent="0.2">
      <c r="A163" s="1">
        <f t="shared" si="6"/>
        <v>159</v>
      </c>
      <c r="B163" s="1">
        <f t="shared" si="7"/>
        <v>19</v>
      </c>
      <c r="C163" s="5">
        <f>'Data Input'!$C$10</f>
        <v>295</v>
      </c>
      <c r="D163" s="6">
        <f>-PPMT('Data Input'!$C$8/12,$B$4-B164,$B$4,$F$4)</f>
        <v>247.84576122224973</v>
      </c>
      <c r="E163" s="6">
        <f>-IPMT('Data Input'!$C$8/12,$B$4-B164,$B$4,$F$4)</f>
        <v>42.32914776583408</v>
      </c>
      <c r="F163" s="8">
        <f t="shared" si="8"/>
        <v>5079.4977319000945</v>
      </c>
    </row>
    <row r="164" spans="1:10" x14ac:dyDescent="0.2">
      <c r="A164" s="1">
        <f t="shared" si="6"/>
        <v>160</v>
      </c>
      <c r="B164" s="1">
        <f t="shared" si="7"/>
        <v>18</v>
      </c>
      <c r="C164" s="5">
        <f>'Data Input'!$C$10</f>
        <v>295</v>
      </c>
      <c r="D164" s="6">
        <f>-PPMT('Data Input'!$C$8/12,$B$4-B165,$B$4,$F$4)</f>
        <v>249.9111425657685</v>
      </c>
      <c r="E164" s="6">
        <f>-IPMT('Data Input'!$C$8/12,$B$4-B165,$B$4,$F$4)</f>
        <v>40.263766422315342</v>
      </c>
      <c r="F164" s="8">
        <f t="shared" si="8"/>
        <v>4831.6519706778445</v>
      </c>
      <c r="G164" s="11"/>
      <c r="H164" s="11"/>
      <c r="J164" s="11"/>
    </row>
    <row r="165" spans="1:10" x14ac:dyDescent="0.2">
      <c r="A165" s="1">
        <f t="shared" si="6"/>
        <v>161</v>
      </c>
      <c r="B165" s="1">
        <f t="shared" si="7"/>
        <v>17</v>
      </c>
      <c r="C165" s="5">
        <f>'Data Input'!$C$10</f>
        <v>295</v>
      </c>
      <c r="D165" s="6">
        <f>-PPMT('Data Input'!$C$8/12,$B$4-B166,$B$4,$F$4)</f>
        <v>251.99373542048323</v>
      </c>
      <c r="E165" s="6">
        <f>-IPMT('Data Input'!$C$8/12,$B$4-B166,$B$4,$F$4)</f>
        <v>38.181173567600602</v>
      </c>
      <c r="F165" s="8">
        <f t="shared" si="8"/>
        <v>4581.7408281120761</v>
      </c>
    </row>
    <row r="166" spans="1:10" x14ac:dyDescent="0.2">
      <c r="A166" s="1">
        <f t="shared" si="6"/>
        <v>162</v>
      </c>
      <c r="B166" s="1">
        <f t="shared" si="7"/>
        <v>16</v>
      </c>
      <c r="C166" s="5">
        <f>'Data Input'!$C$10</f>
        <v>295</v>
      </c>
      <c r="D166" s="6">
        <f>-PPMT('Data Input'!$C$8/12,$B$4-B167,$B$4,$F$4)</f>
        <v>254.09368321565395</v>
      </c>
      <c r="E166" s="6">
        <f>-IPMT('Data Input'!$C$8/12,$B$4-B167,$B$4,$F$4)</f>
        <v>36.08122577242991</v>
      </c>
      <c r="F166" s="8">
        <f t="shared" si="8"/>
        <v>4329.747092691593</v>
      </c>
    </row>
    <row r="167" spans="1:10" x14ac:dyDescent="0.2">
      <c r="A167" s="1">
        <f t="shared" si="6"/>
        <v>163</v>
      </c>
      <c r="B167" s="1">
        <f t="shared" si="7"/>
        <v>15</v>
      </c>
      <c r="C167" s="5">
        <f>'Data Input'!$C$10</f>
        <v>295</v>
      </c>
      <c r="D167" s="6">
        <f>-PPMT('Data Input'!$C$8/12,$B$4-B168,$B$4,$F$4)</f>
        <v>256.21113057578435</v>
      </c>
      <c r="E167" s="6">
        <f>-IPMT('Data Input'!$C$8/12,$B$4-B168,$B$4,$F$4)</f>
        <v>33.963778412299462</v>
      </c>
      <c r="F167" s="8">
        <f t="shared" si="8"/>
        <v>4075.653409475939</v>
      </c>
    </row>
    <row r="168" spans="1:10" x14ac:dyDescent="0.2">
      <c r="A168" s="1">
        <f t="shared" si="6"/>
        <v>164</v>
      </c>
      <c r="B168" s="1">
        <f t="shared" si="7"/>
        <v>14</v>
      </c>
      <c r="C168" s="5">
        <f>'Data Input'!$C$10</f>
        <v>295</v>
      </c>
      <c r="D168" s="6">
        <f>-PPMT('Data Input'!$C$8/12,$B$4-B169,$B$4,$F$4)</f>
        <v>258.34622333058257</v>
      </c>
      <c r="E168" s="6">
        <f>-IPMT('Data Input'!$C$8/12,$B$4-B169,$B$4,$F$4)</f>
        <v>31.828685657501254</v>
      </c>
      <c r="F168" s="8">
        <f t="shared" si="8"/>
        <v>3819.4422789001546</v>
      </c>
    </row>
    <row r="169" spans="1:10" x14ac:dyDescent="0.2">
      <c r="A169" s="1">
        <f t="shared" si="6"/>
        <v>165</v>
      </c>
      <c r="B169" s="1">
        <f t="shared" si="7"/>
        <v>13</v>
      </c>
      <c r="C169" s="5">
        <f>'Data Input'!$C$10</f>
        <v>295</v>
      </c>
      <c r="D169" s="6">
        <f>-PPMT('Data Input'!$C$8/12,$B$4-B170,$B$4,$F$4)</f>
        <v>260.49910852500415</v>
      </c>
      <c r="E169" s="6">
        <f>-IPMT('Data Input'!$C$8/12,$B$4-B170,$B$4,$F$4)</f>
        <v>29.675800463079735</v>
      </c>
      <c r="F169" s="8">
        <f t="shared" si="8"/>
        <v>3561.0960555695719</v>
      </c>
    </row>
    <row r="170" spans="1:10" x14ac:dyDescent="0.2">
      <c r="A170" s="1">
        <f t="shared" si="6"/>
        <v>166</v>
      </c>
      <c r="B170" s="1">
        <f t="shared" si="7"/>
        <v>12</v>
      </c>
      <c r="C170" s="5">
        <f>'Data Input'!$C$10</f>
        <v>295</v>
      </c>
      <c r="D170" s="6">
        <f>-PPMT('Data Input'!$C$8/12,$B$4-B171,$B$4,$F$4)</f>
        <v>262.66993442937911</v>
      </c>
      <c r="E170" s="6">
        <f>-IPMT('Data Input'!$C$8/12,$B$4-B171,$B$4,$F$4)</f>
        <v>27.504974558704703</v>
      </c>
      <c r="F170" s="8">
        <f t="shared" si="8"/>
        <v>3300.596947044568</v>
      </c>
    </row>
    <row r="171" spans="1:10" x14ac:dyDescent="0.2">
      <c r="A171" s="1">
        <f t="shared" si="6"/>
        <v>167</v>
      </c>
      <c r="B171" s="1">
        <f t="shared" si="7"/>
        <v>11</v>
      </c>
      <c r="C171" s="5">
        <f>'Data Input'!$C$10</f>
        <v>295</v>
      </c>
      <c r="D171" s="6">
        <f>-PPMT('Data Input'!$C$8/12,$B$4-B172,$B$4,$F$4)</f>
        <v>264.85885054962398</v>
      </c>
      <c r="E171" s="6">
        <f>-IPMT('Data Input'!$C$8/12,$B$4-B172,$B$4,$F$4)</f>
        <v>25.316058438459876</v>
      </c>
      <c r="F171" s="8">
        <f t="shared" si="8"/>
        <v>3037.9270126151887</v>
      </c>
    </row>
    <row r="172" spans="1:10" x14ac:dyDescent="0.2">
      <c r="A172" s="2">
        <f t="shared" si="6"/>
        <v>168</v>
      </c>
      <c r="B172" s="3">
        <f t="shared" si="7"/>
        <v>10</v>
      </c>
      <c r="C172" s="5">
        <f>'Data Input'!$C$10</f>
        <v>295</v>
      </c>
      <c r="D172" s="6">
        <f>-PPMT('Data Input'!$C$8/12,$B$4-B173,$B$4,$F$4)</f>
        <v>267.0660076375375</v>
      </c>
      <c r="E172" s="6">
        <f>-IPMT('Data Input'!$C$8/12,$B$4-B173,$B$4,$F$4)</f>
        <v>23.108901350546343</v>
      </c>
      <c r="F172" s="9">
        <f t="shared" si="8"/>
        <v>2773.0681620655646</v>
      </c>
    </row>
    <row r="173" spans="1:10" x14ac:dyDescent="0.2">
      <c r="A173" s="1">
        <f t="shared" si="6"/>
        <v>169</v>
      </c>
      <c r="B173" s="1">
        <f t="shared" si="7"/>
        <v>9</v>
      </c>
      <c r="C173" s="5">
        <f>'Data Input'!$C$10</f>
        <v>295</v>
      </c>
      <c r="D173" s="6">
        <f>-PPMT('Data Input'!$C$8/12,$B$4-B174,$B$4,$F$4)</f>
        <v>269.29155770118365</v>
      </c>
      <c r="E173" s="6">
        <f>-IPMT('Data Input'!$C$8/12,$B$4-B174,$B$4,$F$4)</f>
        <v>20.883351286900201</v>
      </c>
      <c r="F173" s="8">
        <f t="shared" si="8"/>
        <v>2506.0021544280271</v>
      </c>
    </row>
    <row r="174" spans="1:10" x14ac:dyDescent="0.2">
      <c r="A174" s="1">
        <f t="shared" si="6"/>
        <v>170</v>
      </c>
      <c r="B174" s="1">
        <f t="shared" si="7"/>
        <v>8</v>
      </c>
      <c r="C174" s="5">
        <f>'Data Input'!$C$10</f>
        <v>295</v>
      </c>
      <c r="D174" s="6">
        <f>-PPMT('Data Input'!$C$8/12,$B$4-B175,$B$4,$F$4)</f>
        <v>271.53565401536019</v>
      </c>
      <c r="E174" s="6">
        <f>-IPMT('Data Input'!$C$8/12,$B$4-B175,$B$4,$F$4)</f>
        <v>18.639254972723666</v>
      </c>
      <c r="F174" s="8">
        <f t="shared" si="8"/>
        <v>2236.7105967268435</v>
      </c>
    </row>
    <row r="175" spans="1:10" x14ac:dyDescent="0.2">
      <c r="A175" s="1">
        <f t="shared" si="6"/>
        <v>171</v>
      </c>
      <c r="B175" s="1">
        <f t="shared" si="7"/>
        <v>7</v>
      </c>
      <c r="C175" s="5">
        <f>'Data Input'!$C$10</f>
        <v>295</v>
      </c>
      <c r="D175" s="6">
        <f>-PPMT('Data Input'!$C$8/12,$B$4-B176,$B$4,$F$4)</f>
        <v>273.79845113215481</v>
      </c>
      <c r="E175" s="6">
        <f>-IPMT('Data Input'!$C$8/12,$B$4-B176,$B$4,$F$4)</f>
        <v>16.376457855928997</v>
      </c>
      <c r="F175" s="8">
        <f t="shared" si="8"/>
        <v>1965.1749427114833</v>
      </c>
    </row>
    <row r="176" spans="1:10" x14ac:dyDescent="0.2">
      <c r="A176" s="1">
        <f t="shared" si="6"/>
        <v>172</v>
      </c>
      <c r="B176" s="1">
        <f t="shared" si="7"/>
        <v>6</v>
      </c>
      <c r="C176" s="5">
        <f>'Data Input'!$C$10</f>
        <v>295</v>
      </c>
      <c r="D176" s="6">
        <f>-PPMT('Data Input'!$C$8/12,$B$4-B177,$B$4,$F$4)</f>
        <v>276.08010489158949</v>
      </c>
      <c r="E176" s="6">
        <f>-IPMT('Data Input'!$C$8/12,$B$4-B177,$B$4,$F$4)</f>
        <v>14.094804096494371</v>
      </c>
      <c r="F176" s="8">
        <f t="shared" si="8"/>
        <v>1691.3764915793286</v>
      </c>
    </row>
    <row r="177" spans="1:6" x14ac:dyDescent="0.2">
      <c r="A177" s="1">
        <f t="shared" si="6"/>
        <v>173</v>
      </c>
      <c r="B177" s="1">
        <f t="shared" si="7"/>
        <v>5</v>
      </c>
      <c r="C177" s="5">
        <f>'Data Input'!$C$10</f>
        <v>295</v>
      </c>
      <c r="D177" s="6">
        <f>-PPMT('Data Input'!$C$8/12,$B$4-B178,$B$4,$F$4)</f>
        <v>278.38077243235273</v>
      </c>
      <c r="E177" s="6">
        <f>-IPMT('Data Input'!$C$8/12,$B$4-B178,$B$4,$F$4)</f>
        <v>11.794136555731129</v>
      </c>
      <c r="F177" s="8">
        <f t="shared" si="8"/>
        <v>1415.296386687739</v>
      </c>
    </row>
    <row r="178" spans="1:6" x14ac:dyDescent="0.2">
      <c r="A178" s="1">
        <f t="shared" si="6"/>
        <v>174</v>
      </c>
      <c r="B178" s="1">
        <f t="shared" si="7"/>
        <v>4</v>
      </c>
      <c r="C178" s="5">
        <f>'Data Input'!$C$10</f>
        <v>295</v>
      </c>
      <c r="D178" s="6">
        <f>-PPMT('Data Input'!$C$8/12,$B$4-B179,$B$4,$F$4)</f>
        <v>280.70061220262232</v>
      </c>
      <c r="E178" s="6">
        <f>-IPMT('Data Input'!$C$8/12,$B$4-B179,$B$4,$F$4)</f>
        <v>9.4742967854615223</v>
      </c>
      <c r="F178" s="8">
        <f t="shared" si="8"/>
        <v>1136.9156142553861</v>
      </c>
    </row>
    <row r="179" spans="1:6" x14ac:dyDescent="0.2">
      <c r="A179" s="1">
        <f t="shared" si="6"/>
        <v>175</v>
      </c>
      <c r="B179" s="1">
        <f t="shared" si="7"/>
        <v>3</v>
      </c>
      <c r="C179" s="5">
        <f>'Data Input'!$C$10</f>
        <v>295</v>
      </c>
      <c r="D179" s="6">
        <f>-PPMT('Data Input'!$C$8/12,$B$4-B180,$B$4,$F$4)</f>
        <v>283.03978397097751</v>
      </c>
      <c r="E179" s="6">
        <f>-IPMT('Data Input'!$C$8/12,$B$4-B180,$B$4,$F$4)</f>
        <v>7.1351250171063372</v>
      </c>
      <c r="F179" s="8">
        <f t="shared" si="8"/>
        <v>856.21500205276379</v>
      </c>
    </row>
    <row r="180" spans="1:6" x14ac:dyDescent="0.2">
      <c r="A180" s="1">
        <f t="shared" si="6"/>
        <v>176</v>
      </c>
      <c r="B180" s="1">
        <f t="shared" si="7"/>
        <v>2</v>
      </c>
      <c r="C180" s="5">
        <f>'Data Input'!$C$10</f>
        <v>295</v>
      </c>
      <c r="D180" s="6">
        <f>-PPMT('Data Input'!$C$8/12,$B$4-B181,$B$4,$F$4)</f>
        <v>285.39844883740238</v>
      </c>
      <c r="E180" s="6">
        <f>-IPMT('Data Input'!$C$8/12,$B$4-B181,$B$4,$F$4)</f>
        <v>4.7764601506815252</v>
      </c>
      <c r="F180" s="8">
        <f t="shared" si="8"/>
        <v>573.17521808178628</v>
      </c>
    </row>
    <row r="181" spans="1:6" x14ac:dyDescent="0.2">
      <c r="A181" s="1">
        <f t="shared" si="6"/>
        <v>177</v>
      </c>
      <c r="B181" s="1">
        <f t="shared" si="7"/>
        <v>1</v>
      </c>
      <c r="C181" s="5">
        <f>'Data Input'!$C$10</f>
        <v>295</v>
      </c>
      <c r="D181" s="6">
        <f>-PPMT('Data Input'!$C$8/12,$B$4-B182,$B$4,$F$4)</f>
        <v>287.77676924438066</v>
      </c>
      <c r="E181" s="6">
        <f>-IPMT('Data Input'!$C$8/12,$B$4-B182,$B$4,$F$4)</f>
        <v>2.3981397437031724</v>
      </c>
      <c r="F181" s="8">
        <f t="shared" si="8"/>
        <v>287.7767692443839</v>
      </c>
    </row>
    <row r="182" spans="1:6" x14ac:dyDescent="0.2">
      <c r="A182" s="1">
        <f t="shared" si="6"/>
        <v>178</v>
      </c>
      <c r="B182" s="1">
        <f t="shared" si="7"/>
        <v>0</v>
      </c>
      <c r="C182" s="5">
        <f>'Data Input'!$C$10</f>
        <v>295</v>
      </c>
      <c r="D182" s="6" t="e">
        <f>-PPMT('Data Input'!$C$8/12,$B$4-B183,$B$4,$F$4)</f>
        <v>#NUM!</v>
      </c>
      <c r="E182" s="6" t="e">
        <f>-IPMT('Data Input'!$C$8/12,$B$4-B183,$B$4,$F$4)</f>
        <v>#NUM!</v>
      </c>
      <c r="F182" s="8">
        <f t="shared" si="8"/>
        <v>3.2400748750660568E-12</v>
      </c>
    </row>
    <row r="183" spans="1:6" x14ac:dyDescent="0.2">
      <c r="A183" s="1">
        <f t="shared" si="6"/>
        <v>179</v>
      </c>
      <c r="B183" s="1">
        <f t="shared" si="7"/>
        <v>-1</v>
      </c>
      <c r="C183" s="5">
        <f>'Data Input'!$C$10</f>
        <v>295</v>
      </c>
      <c r="D183" s="6" t="e">
        <f>-PPMT('Data Input'!$C$8/12,$B$4-B184,$B$4,$F$4)</f>
        <v>#NUM!</v>
      </c>
      <c r="E183" s="6" t="e">
        <f>-IPMT('Data Input'!$C$8/12,$B$4-B184,$B$4,$F$4)</f>
        <v>#NUM!</v>
      </c>
      <c r="F183" s="8" t="e">
        <f t="shared" si="8"/>
        <v>#NUM!</v>
      </c>
    </row>
    <row r="184" spans="1:6" x14ac:dyDescent="0.2">
      <c r="A184" s="2">
        <f t="shared" si="6"/>
        <v>180</v>
      </c>
      <c r="B184" s="3">
        <f t="shared" si="7"/>
        <v>-2</v>
      </c>
      <c r="C184" s="5">
        <f>'Data Input'!$C$10</f>
        <v>295</v>
      </c>
      <c r="D184" s="6" t="e">
        <f>-PPMT('Data Input'!$C$8/12,$B$4-B185,$B$4,$F$4)</f>
        <v>#NUM!</v>
      </c>
      <c r="E184" s="6" t="e">
        <f>-IPMT('Data Input'!$C$8/12,$B$4-B185,$B$4,$F$4)</f>
        <v>#NUM!</v>
      </c>
      <c r="F184" s="9" t="e">
        <f t="shared" si="8"/>
        <v>#NUM!</v>
      </c>
    </row>
    <row r="185" spans="1:6" x14ac:dyDescent="0.2">
      <c r="A185" s="1">
        <f t="shared" si="6"/>
        <v>181</v>
      </c>
      <c r="B185" s="1">
        <f t="shared" si="7"/>
        <v>-3</v>
      </c>
      <c r="C185" s="5">
        <f>'Data Input'!$C$10</f>
        <v>295</v>
      </c>
      <c r="D185" s="6" t="e">
        <f>-PPMT('Data Input'!$C$8/12,$B$4-B186,$B$4,$F$4)</f>
        <v>#NUM!</v>
      </c>
      <c r="E185" s="6" t="e">
        <f>-IPMT('Data Input'!$C$8/12,$B$4-B186,$B$4,$F$4)</f>
        <v>#NUM!</v>
      </c>
      <c r="F185" s="8" t="e">
        <f t="shared" si="8"/>
        <v>#NUM!</v>
      </c>
    </row>
    <row r="186" spans="1:6" x14ac:dyDescent="0.2">
      <c r="A186" s="1">
        <f t="shared" si="6"/>
        <v>182</v>
      </c>
      <c r="B186" s="1">
        <f t="shared" si="7"/>
        <v>-4</v>
      </c>
      <c r="C186" s="5">
        <f>'Data Input'!$C$10</f>
        <v>295</v>
      </c>
      <c r="D186" s="6" t="e">
        <f>-PPMT('Data Input'!$C$8/12,$B$4-B187,$B$4,$F$4)</f>
        <v>#NUM!</v>
      </c>
      <c r="E186" s="6" t="e">
        <f>-IPMT('Data Input'!$C$8/12,$B$4-B187,$B$4,$F$4)</f>
        <v>#NUM!</v>
      </c>
      <c r="F186" s="8" t="e">
        <f t="shared" si="8"/>
        <v>#NUM!</v>
      </c>
    </row>
    <row r="187" spans="1:6" x14ac:dyDescent="0.2">
      <c r="A187" s="1">
        <f t="shared" si="6"/>
        <v>183</v>
      </c>
      <c r="B187" s="1">
        <f t="shared" si="7"/>
        <v>-5</v>
      </c>
      <c r="C187" s="5">
        <f>'Data Input'!$C$10</f>
        <v>295</v>
      </c>
      <c r="D187" s="6" t="e">
        <f>-PPMT('Data Input'!$C$8/12,$B$4-B188,$B$4,$F$4)</f>
        <v>#NUM!</v>
      </c>
      <c r="E187" s="6" t="e">
        <f>-IPMT('Data Input'!$C$8/12,$B$4-B188,$B$4,$F$4)</f>
        <v>#NUM!</v>
      </c>
      <c r="F187" s="8" t="e">
        <f t="shared" si="8"/>
        <v>#NUM!</v>
      </c>
    </row>
    <row r="188" spans="1:6" x14ac:dyDescent="0.2">
      <c r="A188" s="1">
        <f t="shared" si="6"/>
        <v>184</v>
      </c>
      <c r="B188" s="1">
        <f t="shared" si="7"/>
        <v>-6</v>
      </c>
      <c r="C188" s="5">
        <f>'Data Input'!$C$10</f>
        <v>295</v>
      </c>
      <c r="D188" s="6" t="e">
        <f>-PPMT('Data Input'!$C$8/12,$B$4-B189,$B$4,$F$4)</f>
        <v>#NUM!</v>
      </c>
      <c r="E188" s="6" t="e">
        <f>-IPMT('Data Input'!$C$8/12,$B$4-B189,$B$4,$F$4)</f>
        <v>#NUM!</v>
      </c>
      <c r="F188" s="8" t="e">
        <f t="shared" si="8"/>
        <v>#NUM!</v>
      </c>
    </row>
    <row r="189" spans="1:6" x14ac:dyDescent="0.2">
      <c r="A189" s="1">
        <f t="shared" si="6"/>
        <v>185</v>
      </c>
      <c r="B189" s="1">
        <f t="shared" si="7"/>
        <v>-7</v>
      </c>
      <c r="C189" s="5">
        <f>'Data Input'!$C$10</f>
        <v>295</v>
      </c>
      <c r="D189" s="6" t="e">
        <f>-PPMT('Data Input'!$C$8/12,$B$4-B190,$B$4,$F$4)</f>
        <v>#NUM!</v>
      </c>
      <c r="E189" s="6" t="e">
        <f>-IPMT('Data Input'!$C$8/12,$B$4-B190,$B$4,$F$4)</f>
        <v>#NUM!</v>
      </c>
      <c r="F189" s="8" t="e">
        <f t="shared" si="8"/>
        <v>#NUM!</v>
      </c>
    </row>
    <row r="190" spans="1:6" x14ac:dyDescent="0.2">
      <c r="A190" s="1">
        <f t="shared" si="6"/>
        <v>186</v>
      </c>
      <c r="B190" s="1">
        <f t="shared" si="7"/>
        <v>-8</v>
      </c>
      <c r="C190" s="5">
        <f>'Data Input'!$C$10</f>
        <v>295</v>
      </c>
      <c r="D190" s="6" t="e">
        <f>-PPMT('Data Input'!$C$8/12,$B$4-B191,$B$4,$F$4)</f>
        <v>#NUM!</v>
      </c>
      <c r="E190" s="6" t="e">
        <f>-IPMT('Data Input'!$C$8/12,$B$4-B191,$B$4,$F$4)</f>
        <v>#NUM!</v>
      </c>
      <c r="F190" s="8" t="e">
        <f t="shared" si="8"/>
        <v>#NUM!</v>
      </c>
    </row>
    <row r="191" spans="1:6" x14ac:dyDescent="0.2">
      <c r="A191" s="1">
        <f t="shared" si="6"/>
        <v>187</v>
      </c>
      <c r="B191" s="1">
        <f t="shared" si="7"/>
        <v>-9</v>
      </c>
      <c r="C191" s="5">
        <f>'Data Input'!$C$10</f>
        <v>295</v>
      </c>
      <c r="D191" s="6" t="e">
        <f>-PPMT('Data Input'!$C$8/12,$B$4-B192,$B$4,$F$4)</f>
        <v>#NUM!</v>
      </c>
      <c r="E191" s="6" t="e">
        <f>-IPMT('Data Input'!$C$8/12,$B$4-B192,$B$4,$F$4)</f>
        <v>#NUM!</v>
      </c>
      <c r="F191" s="8" t="e">
        <f t="shared" si="8"/>
        <v>#NUM!</v>
      </c>
    </row>
    <row r="192" spans="1:6" x14ac:dyDescent="0.2">
      <c r="A192" s="1">
        <f t="shared" si="6"/>
        <v>188</v>
      </c>
      <c r="B192" s="1">
        <f t="shared" si="7"/>
        <v>-10</v>
      </c>
      <c r="C192" s="5">
        <f>'Data Input'!$C$10</f>
        <v>295</v>
      </c>
      <c r="D192" s="6" t="e">
        <f>-PPMT('Data Input'!$C$8/12,$B$4-B193,$B$4,$F$4)</f>
        <v>#NUM!</v>
      </c>
      <c r="E192" s="6" t="e">
        <f>-IPMT('Data Input'!$C$8/12,$B$4-B193,$B$4,$F$4)</f>
        <v>#NUM!</v>
      </c>
      <c r="F192" s="8" t="e">
        <f t="shared" si="8"/>
        <v>#NUM!</v>
      </c>
    </row>
    <row r="193" spans="1:6" x14ac:dyDescent="0.2">
      <c r="A193" s="1">
        <f t="shared" si="6"/>
        <v>189</v>
      </c>
      <c r="B193" s="1">
        <f t="shared" si="7"/>
        <v>-11</v>
      </c>
      <c r="C193" s="5">
        <f>'Data Input'!$C$10</f>
        <v>295</v>
      </c>
      <c r="D193" s="6" t="e">
        <f>-PPMT('Data Input'!$C$8/12,$B$4-B194,$B$4,$F$4)</f>
        <v>#NUM!</v>
      </c>
      <c r="E193" s="6" t="e">
        <f>-IPMT('Data Input'!$C$8/12,$B$4-B194,$B$4,$F$4)</f>
        <v>#NUM!</v>
      </c>
      <c r="F193" s="8" t="e">
        <f t="shared" si="8"/>
        <v>#NUM!</v>
      </c>
    </row>
    <row r="194" spans="1:6" x14ac:dyDescent="0.2">
      <c r="A194" s="1">
        <f t="shared" si="6"/>
        <v>190</v>
      </c>
      <c r="B194" s="1">
        <f t="shared" si="7"/>
        <v>-12</v>
      </c>
      <c r="C194" s="5">
        <f>'Data Input'!$C$10</f>
        <v>295</v>
      </c>
      <c r="D194" s="6" t="e">
        <f>-PPMT('Data Input'!$C$8/12,$B$4-B195,$B$4,$F$4)</f>
        <v>#NUM!</v>
      </c>
      <c r="E194" s="6" t="e">
        <f>-IPMT('Data Input'!$C$8/12,$B$4-B195,$B$4,$F$4)</f>
        <v>#NUM!</v>
      </c>
      <c r="F194" s="8" t="e">
        <f t="shared" si="8"/>
        <v>#NUM!</v>
      </c>
    </row>
    <row r="195" spans="1:6" x14ac:dyDescent="0.2">
      <c r="A195" s="1">
        <f t="shared" si="6"/>
        <v>191</v>
      </c>
      <c r="B195" s="1">
        <f t="shared" si="7"/>
        <v>-13</v>
      </c>
      <c r="C195" s="5">
        <f>'Data Input'!$C$10</f>
        <v>295</v>
      </c>
      <c r="D195" s="6" t="e">
        <f>-PPMT('Data Input'!$C$8/12,$B$4-B196,$B$4,$F$4)</f>
        <v>#NUM!</v>
      </c>
      <c r="E195" s="6" t="e">
        <f>-IPMT('Data Input'!$C$8/12,$B$4-B196,$B$4,$F$4)</f>
        <v>#NUM!</v>
      </c>
      <c r="F195" s="8" t="e">
        <f t="shared" si="8"/>
        <v>#NUM!</v>
      </c>
    </row>
    <row r="196" spans="1:6" x14ac:dyDescent="0.2">
      <c r="A196" s="2">
        <f t="shared" si="6"/>
        <v>192</v>
      </c>
      <c r="B196" s="3">
        <f t="shared" si="7"/>
        <v>-14</v>
      </c>
      <c r="C196" s="5">
        <f>'Data Input'!$C$10</f>
        <v>295</v>
      </c>
      <c r="D196" s="6" t="e">
        <f>-PPMT('Data Input'!$C$8/12,$B$4-B197,$B$4,$F$4)</f>
        <v>#NUM!</v>
      </c>
      <c r="E196" s="6" t="e">
        <f>-IPMT('Data Input'!$C$8/12,$B$4-B197,$B$4,$F$4)</f>
        <v>#NUM!</v>
      </c>
      <c r="F196" s="9" t="e">
        <f t="shared" si="8"/>
        <v>#NUM!</v>
      </c>
    </row>
    <row r="197" spans="1:6" x14ac:dyDescent="0.2">
      <c r="A197" s="1">
        <f t="shared" ref="A197:A260" si="9">$B$4-B197</f>
        <v>193</v>
      </c>
      <c r="B197" s="1">
        <f t="shared" ref="B197:B260" si="10">B196-1</f>
        <v>-15</v>
      </c>
      <c r="C197" s="5">
        <f>'Data Input'!$C$10</f>
        <v>295</v>
      </c>
      <c r="D197" s="6" t="e">
        <f>-PPMT('Data Input'!$C$8/12,$B$4-B198,$B$4,$F$4)</f>
        <v>#NUM!</v>
      </c>
      <c r="E197" s="6" t="e">
        <f>-IPMT('Data Input'!$C$8/12,$B$4-B198,$B$4,$F$4)</f>
        <v>#NUM!</v>
      </c>
      <c r="F197" s="8" t="e">
        <f t="shared" ref="F197:F260" si="11">F196-D196</f>
        <v>#NUM!</v>
      </c>
    </row>
    <row r="198" spans="1:6" x14ac:dyDescent="0.2">
      <c r="A198" s="1">
        <f t="shared" si="9"/>
        <v>194</v>
      </c>
      <c r="B198" s="1">
        <f t="shared" si="10"/>
        <v>-16</v>
      </c>
      <c r="C198" s="5">
        <f>'Data Input'!$C$10</f>
        <v>295</v>
      </c>
      <c r="D198" s="6" t="e">
        <f>-PPMT('Data Input'!$C$8/12,$B$4-B199,$B$4,$F$4)</f>
        <v>#NUM!</v>
      </c>
      <c r="E198" s="6" t="e">
        <f>-IPMT('Data Input'!$C$8/12,$B$4-B199,$B$4,$F$4)</f>
        <v>#NUM!</v>
      </c>
      <c r="F198" s="8" t="e">
        <f t="shared" si="11"/>
        <v>#NUM!</v>
      </c>
    </row>
    <row r="199" spans="1:6" x14ac:dyDescent="0.2">
      <c r="A199" s="1">
        <f t="shared" si="9"/>
        <v>195</v>
      </c>
      <c r="B199" s="1">
        <f t="shared" si="10"/>
        <v>-17</v>
      </c>
      <c r="C199" s="5">
        <f>'Data Input'!$C$10</f>
        <v>295</v>
      </c>
      <c r="D199" s="6" t="e">
        <f>-PPMT('Data Input'!$C$8/12,$B$4-B200,$B$4,$F$4)</f>
        <v>#NUM!</v>
      </c>
      <c r="E199" s="6" t="e">
        <f>-IPMT('Data Input'!$C$8/12,$B$4-B200,$B$4,$F$4)</f>
        <v>#NUM!</v>
      </c>
      <c r="F199" s="8" t="e">
        <f t="shared" si="11"/>
        <v>#NUM!</v>
      </c>
    </row>
    <row r="200" spans="1:6" x14ac:dyDescent="0.2">
      <c r="A200" s="1">
        <f t="shared" si="9"/>
        <v>196</v>
      </c>
      <c r="B200" s="1">
        <f t="shared" si="10"/>
        <v>-18</v>
      </c>
      <c r="C200" s="5">
        <f>'Data Input'!$C$10</f>
        <v>295</v>
      </c>
      <c r="D200" s="6" t="e">
        <f>-PPMT('Data Input'!$C$8/12,$B$4-B201,$B$4,$F$4)</f>
        <v>#NUM!</v>
      </c>
      <c r="E200" s="6" t="e">
        <f>-IPMT('Data Input'!$C$8/12,$B$4-B201,$B$4,$F$4)</f>
        <v>#NUM!</v>
      </c>
      <c r="F200" s="8" t="e">
        <f t="shared" si="11"/>
        <v>#NUM!</v>
      </c>
    </row>
    <row r="201" spans="1:6" x14ac:dyDescent="0.2">
      <c r="A201" s="1">
        <f t="shared" si="9"/>
        <v>197</v>
      </c>
      <c r="B201" s="1">
        <f t="shared" si="10"/>
        <v>-19</v>
      </c>
      <c r="C201" s="5">
        <f>'Data Input'!$C$10</f>
        <v>295</v>
      </c>
      <c r="D201" s="6" t="e">
        <f>-PPMT('Data Input'!$C$8/12,$B$4-B202,$B$4,$F$4)</f>
        <v>#NUM!</v>
      </c>
      <c r="E201" s="6" t="e">
        <f>-IPMT('Data Input'!$C$8/12,$B$4-B202,$B$4,$F$4)</f>
        <v>#NUM!</v>
      </c>
      <c r="F201" s="8" t="e">
        <f t="shared" si="11"/>
        <v>#NUM!</v>
      </c>
    </row>
    <row r="202" spans="1:6" x14ac:dyDescent="0.2">
      <c r="A202" s="1">
        <f t="shared" si="9"/>
        <v>198</v>
      </c>
      <c r="B202" s="1">
        <f t="shared" si="10"/>
        <v>-20</v>
      </c>
      <c r="C202" s="5">
        <f>'Data Input'!$C$10</f>
        <v>295</v>
      </c>
      <c r="D202" s="6" t="e">
        <f>-PPMT('Data Input'!$C$8/12,$B$4-B203,$B$4,$F$4)</f>
        <v>#NUM!</v>
      </c>
      <c r="E202" s="6" t="e">
        <f>-IPMT('Data Input'!$C$8/12,$B$4-B203,$B$4,$F$4)</f>
        <v>#NUM!</v>
      </c>
      <c r="F202" s="8" t="e">
        <f t="shared" si="11"/>
        <v>#NUM!</v>
      </c>
    </row>
    <row r="203" spans="1:6" x14ac:dyDescent="0.2">
      <c r="A203" s="1">
        <f t="shared" si="9"/>
        <v>199</v>
      </c>
      <c r="B203" s="1">
        <f t="shared" si="10"/>
        <v>-21</v>
      </c>
      <c r="C203" s="5">
        <f>'Data Input'!$C$10</f>
        <v>295</v>
      </c>
      <c r="D203" s="6" t="e">
        <f>-PPMT('Data Input'!$C$8/12,$B$4-B204,$B$4,$F$4)</f>
        <v>#NUM!</v>
      </c>
      <c r="E203" s="6" t="e">
        <f>-IPMT('Data Input'!$C$8/12,$B$4-B204,$B$4,$F$4)</f>
        <v>#NUM!</v>
      </c>
      <c r="F203" s="8" t="e">
        <f t="shared" si="11"/>
        <v>#NUM!</v>
      </c>
    </row>
    <row r="204" spans="1:6" x14ac:dyDescent="0.2">
      <c r="A204" s="1">
        <f t="shared" si="9"/>
        <v>200</v>
      </c>
      <c r="B204" s="1">
        <f t="shared" si="10"/>
        <v>-22</v>
      </c>
      <c r="C204" s="5">
        <f>'Data Input'!$C$10</f>
        <v>295</v>
      </c>
      <c r="D204" s="6" t="e">
        <f>-PPMT('Data Input'!$C$8/12,$B$4-B205,$B$4,$F$4)</f>
        <v>#NUM!</v>
      </c>
      <c r="E204" s="6" t="e">
        <f>-IPMT('Data Input'!$C$8/12,$B$4-B205,$B$4,$F$4)</f>
        <v>#NUM!</v>
      </c>
      <c r="F204" s="8" t="e">
        <f t="shared" si="11"/>
        <v>#NUM!</v>
      </c>
    </row>
    <row r="205" spans="1:6" x14ac:dyDescent="0.2">
      <c r="A205" s="1">
        <f t="shared" si="9"/>
        <v>201</v>
      </c>
      <c r="B205" s="1">
        <f t="shared" si="10"/>
        <v>-23</v>
      </c>
      <c r="C205" s="5">
        <f>'Data Input'!$C$10</f>
        <v>295</v>
      </c>
      <c r="D205" s="6" t="e">
        <f>-PPMT('Data Input'!$C$8/12,$B$4-B206,$B$4,$F$4)</f>
        <v>#NUM!</v>
      </c>
      <c r="E205" s="6" t="e">
        <f>-IPMT('Data Input'!$C$8/12,$B$4-B206,$B$4,$F$4)</f>
        <v>#NUM!</v>
      </c>
      <c r="F205" s="8" t="e">
        <f t="shared" si="11"/>
        <v>#NUM!</v>
      </c>
    </row>
    <row r="206" spans="1:6" x14ac:dyDescent="0.2">
      <c r="A206" s="1">
        <f t="shared" si="9"/>
        <v>202</v>
      </c>
      <c r="B206" s="1">
        <f t="shared" si="10"/>
        <v>-24</v>
      </c>
      <c r="C206" s="5">
        <f>'Data Input'!$C$10</f>
        <v>295</v>
      </c>
      <c r="D206" s="6" t="e">
        <f>-PPMT('Data Input'!$C$8/12,$B$4-B207,$B$4,$F$4)</f>
        <v>#NUM!</v>
      </c>
      <c r="E206" s="6" t="e">
        <f>-IPMT('Data Input'!$C$8/12,$B$4-B207,$B$4,$F$4)</f>
        <v>#NUM!</v>
      </c>
      <c r="F206" s="8" t="e">
        <f t="shared" si="11"/>
        <v>#NUM!</v>
      </c>
    </row>
    <row r="207" spans="1:6" x14ac:dyDescent="0.2">
      <c r="A207" s="1">
        <f t="shared" si="9"/>
        <v>203</v>
      </c>
      <c r="B207" s="1">
        <f t="shared" si="10"/>
        <v>-25</v>
      </c>
      <c r="C207" s="5">
        <f>'Data Input'!$C$10</f>
        <v>295</v>
      </c>
      <c r="D207" s="6" t="e">
        <f>-PPMT('Data Input'!$C$8/12,$B$4-B208,$B$4,$F$4)</f>
        <v>#NUM!</v>
      </c>
      <c r="E207" s="6" t="e">
        <f>-IPMT('Data Input'!$C$8/12,$B$4-B208,$B$4,$F$4)</f>
        <v>#NUM!</v>
      </c>
      <c r="F207" s="8" t="e">
        <f t="shared" si="11"/>
        <v>#NUM!</v>
      </c>
    </row>
    <row r="208" spans="1:6" x14ac:dyDescent="0.2">
      <c r="A208" s="2">
        <f t="shared" si="9"/>
        <v>204</v>
      </c>
      <c r="B208" s="3">
        <f t="shared" si="10"/>
        <v>-26</v>
      </c>
      <c r="C208" s="5">
        <f>'Data Input'!$C$10</f>
        <v>295</v>
      </c>
      <c r="D208" s="6" t="e">
        <f>-PPMT('Data Input'!$C$8/12,$B$4-B209,$B$4,$F$4)</f>
        <v>#NUM!</v>
      </c>
      <c r="E208" s="6" t="e">
        <f>-IPMT('Data Input'!$C$8/12,$B$4-B209,$B$4,$F$4)</f>
        <v>#NUM!</v>
      </c>
      <c r="F208" s="9" t="e">
        <f t="shared" si="11"/>
        <v>#NUM!</v>
      </c>
    </row>
    <row r="209" spans="1:6" x14ac:dyDescent="0.2">
      <c r="A209" s="1">
        <f t="shared" si="9"/>
        <v>205</v>
      </c>
      <c r="B209" s="1">
        <f t="shared" si="10"/>
        <v>-27</v>
      </c>
      <c r="C209" s="5">
        <f>'Data Input'!$C$10</f>
        <v>295</v>
      </c>
      <c r="D209" s="6" t="e">
        <f>-PPMT('Data Input'!$C$8/12,$B$4-B210,$B$4,$F$4)</f>
        <v>#NUM!</v>
      </c>
      <c r="E209" s="6" t="e">
        <f>-IPMT('Data Input'!$C$8/12,$B$4-B210,$B$4,$F$4)</f>
        <v>#NUM!</v>
      </c>
      <c r="F209" s="8" t="e">
        <f t="shared" si="11"/>
        <v>#NUM!</v>
      </c>
    </row>
    <row r="210" spans="1:6" x14ac:dyDescent="0.2">
      <c r="A210" s="1">
        <f t="shared" si="9"/>
        <v>206</v>
      </c>
      <c r="B210" s="1">
        <f t="shared" si="10"/>
        <v>-28</v>
      </c>
      <c r="C210" s="5">
        <f>'Data Input'!$C$10</f>
        <v>295</v>
      </c>
      <c r="D210" s="6" t="e">
        <f>-PPMT('Data Input'!$C$8/12,$B$4-B211,$B$4,$F$4)</f>
        <v>#NUM!</v>
      </c>
      <c r="E210" s="6" t="e">
        <f>-IPMT('Data Input'!$C$8/12,$B$4-B211,$B$4,$F$4)</f>
        <v>#NUM!</v>
      </c>
      <c r="F210" s="8" t="e">
        <f t="shared" si="11"/>
        <v>#NUM!</v>
      </c>
    </row>
    <row r="211" spans="1:6" x14ac:dyDescent="0.2">
      <c r="A211" s="1">
        <f t="shared" si="9"/>
        <v>207</v>
      </c>
      <c r="B211" s="1">
        <f t="shared" si="10"/>
        <v>-29</v>
      </c>
      <c r="C211" s="5">
        <f>'Data Input'!$C$10</f>
        <v>295</v>
      </c>
      <c r="D211" s="6" t="e">
        <f>-PPMT('Data Input'!$C$8/12,$B$4-B212,$B$4,$F$4)</f>
        <v>#NUM!</v>
      </c>
      <c r="E211" s="6" t="e">
        <f>-IPMT('Data Input'!$C$8/12,$B$4-B212,$B$4,$F$4)</f>
        <v>#NUM!</v>
      </c>
      <c r="F211" s="8" t="e">
        <f t="shared" si="11"/>
        <v>#NUM!</v>
      </c>
    </row>
    <row r="212" spans="1:6" x14ac:dyDescent="0.2">
      <c r="A212" s="1">
        <f t="shared" si="9"/>
        <v>208</v>
      </c>
      <c r="B212" s="1">
        <f t="shared" si="10"/>
        <v>-30</v>
      </c>
      <c r="C212" s="5">
        <f>'Data Input'!$C$10</f>
        <v>295</v>
      </c>
      <c r="D212" s="6" t="e">
        <f>-PPMT('Data Input'!$C$8/12,$B$4-B213,$B$4,$F$4)</f>
        <v>#NUM!</v>
      </c>
      <c r="E212" s="6" t="e">
        <f>-IPMT('Data Input'!$C$8/12,$B$4-B213,$B$4,$F$4)</f>
        <v>#NUM!</v>
      </c>
      <c r="F212" s="8" t="e">
        <f t="shared" si="11"/>
        <v>#NUM!</v>
      </c>
    </row>
    <row r="213" spans="1:6" x14ac:dyDescent="0.2">
      <c r="A213" s="1">
        <f t="shared" si="9"/>
        <v>209</v>
      </c>
      <c r="B213" s="1">
        <f t="shared" si="10"/>
        <v>-31</v>
      </c>
      <c r="C213" s="5">
        <f>'Data Input'!$C$10</f>
        <v>295</v>
      </c>
      <c r="D213" s="6" t="e">
        <f>-PPMT('Data Input'!$C$8/12,$B$4-B214,$B$4,$F$4)</f>
        <v>#NUM!</v>
      </c>
      <c r="E213" s="6" t="e">
        <f>-IPMT('Data Input'!$C$8/12,$B$4-B214,$B$4,$F$4)</f>
        <v>#NUM!</v>
      </c>
      <c r="F213" s="8" t="e">
        <f t="shared" si="11"/>
        <v>#NUM!</v>
      </c>
    </row>
    <row r="214" spans="1:6" x14ac:dyDescent="0.2">
      <c r="A214" s="1">
        <f t="shared" si="9"/>
        <v>210</v>
      </c>
      <c r="B214" s="1">
        <f t="shared" si="10"/>
        <v>-32</v>
      </c>
      <c r="C214" s="5">
        <f>'Data Input'!$C$10</f>
        <v>295</v>
      </c>
      <c r="D214" s="6" t="e">
        <f>-PPMT('Data Input'!$C$8/12,$B$4-B215,$B$4,$F$4)</f>
        <v>#NUM!</v>
      </c>
      <c r="E214" s="6" t="e">
        <f>-IPMT('Data Input'!$C$8/12,$B$4-B215,$B$4,$F$4)</f>
        <v>#NUM!</v>
      </c>
      <c r="F214" s="8" t="e">
        <f t="shared" si="11"/>
        <v>#NUM!</v>
      </c>
    </row>
    <row r="215" spans="1:6" x14ac:dyDescent="0.2">
      <c r="A215" s="1">
        <f t="shared" si="9"/>
        <v>211</v>
      </c>
      <c r="B215" s="1">
        <f t="shared" si="10"/>
        <v>-33</v>
      </c>
      <c r="C215" s="5">
        <f>'Data Input'!$C$10</f>
        <v>295</v>
      </c>
      <c r="D215" s="6" t="e">
        <f>-PPMT('Data Input'!$C$8/12,$B$4-B216,$B$4,$F$4)</f>
        <v>#NUM!</v>
      </c>
      <c r="E215" s="6" t="e">
        <f>-IPMT('Data Input'!$C$8/12,$B$4-B216,$B$4,$F$4)</f>
        <v>#NUM!</v>
      </c>
      <c r="F215" s="8" t="e">
        <f t="shared" si="11"/>
        <v>#NUM!</v>
      </c>
    </row>
    <row r="216" spans="1:6" x14ac:dyDescent="0.2">
      <c r="A216" s="1">
        <f t="shared" si="9"/>
        <v>212</v>
      </c>
      <c r="B216" s="1">
        <f t="shared" si="10"/>
        <v>-34</v>
      </c>
      <c r="C216" s="5">
        <f>'Data Input'!$C$10</f>
        <v>295</v>
      </c>
      <c r="D216" s="6" t="e">
        <f>-PPMT('Data Input'!$C$8/12,$B$4-B217,$B$4,$F$4)</f>
        <v>#NUM!</v>
      </c>
      <c r="E216" s="6" t="e">
        <f>-IPMT('Data Input'!$C$8/12,$B$4-B217,$B$4,$F$4)</f>
        <v>#NUM!</v>
      </c>
      <c r="F216" s="8" t="e">
        <f t="shared" si="11"/>
        <v>#NUM!</v>
      </c>
    </row>
    <row r="217" spans="1:6" x14ac:dyDescent="0.2">
      <c r="A217" s="1">
        <f t="shared" si="9"/>
        <v>213</v>
      </c>
      <c r="B217" s="1">
        <f t="shared" si="10"/>
        <v>-35</v>
      </c>
      <c r="C217" s="5">
        <f>'Data Input'!$C$10</f>
        <v>295</v>
      </c>
      <c r="D217" s="6" t="e">
        <f>-PPMT('Data Input'!$C$8/12,$B$4-B218,$B$4,$F$4)</f>
        <v>#NUM!</v>
      </c>
      <c r="E217" s="6" t="e">
        <f>-IPMT('Data Input'!$C$8/12,$B$4-B218,$B$4,$F$4)</f>
        <v>#NUM!</v>
      </c>
      <c r="F217" s="8" t="e">
        <f t="shared" si="11"/>
        <v>#NUM!</v>
      </c>
    </row>
    <row r="218" spans="1:6" x14ac:dyDescent="0.2">
      <c r="A218" s="1">
        <f t="shared" si="9"/>
        <v>214</v>
      </c>
      <c r="B218" s="1">
        <f t="shared" si="10"/>
        <v>-36</v>
      </c>
      <c r="C218" s="5">
        <f>'Data Input'!$C$10</f>
        <v>295</v>
      </c>
      <c r="D218" s="6" t="e">
        <f>-PPMT('Data Input'!$C$8/12,$B$4-B219,$B$4,$F$4)</f>
        <v>#NUM!</v>
      </c>
      <c r="E218" s="6" t="e">
        <f>-IPMT('Data Input'!$C$8/12,$B$4-B219,$B$4,$F$4)</f>
        <v>#NUM!</v>
      </c>
      <c r="F218" s="8" t="e">
        <f t="shared" si="11"/>
        <v>#NUM!</v>
      </c>
    </row>
    <row r="219" spans="1:6" x14ac:dyDescent="0.2">
      <c r="A219" s="1">
        <f t="shared" si="9"/>
        <v>215</v>
      </c>
      <c r="B219" s="1">
        <f t="shared" si="10"/>
        <v>-37</v>
      </c>
      <c r="C219" s="5">
        <f>'Data Input'!$C$10</f>
        <v>295</v>
      </c>
      <c r="D219" s="6" t="e">
        <f>-PPMT('Data Input'!$C$8/12,$B$4-B220,$B$4,$F$4)</f>
        <v>#NUM!</v>
      </c>
      <c r="E219" s="6" t="e">
        <f>-IPMT('Data Input'!$C$8/12,$B$4-B220,$B$4,$F$4)</f>
        <v>#NUM!</v>
      </c>
      <c r="F219" s="8" t="e">
        <f t="shared" si="11"/>
        <v>#NUM!</v>
      </c>
    </row>
    <row r="220" spans="1:6" x14ac:dyDescent="0.2">
      <c r="A220" s="2">
        <f t="shared" si="9"/>
        <v>216</v>
      </c>
      <c r="B220" s="3">
        <f t="shared" si="10"/>
        <v>-38</v>
      </c>
      <c r="C220" s="5">
        <f>'Data Input'!$C$10</f>
        <v>295</v>
      </c>
      <c r="D220" s="6" t="e">
        <f>-PPMT('Data Input'!$C$8/12,$B$4-B221,$B$4,$F$4)</f>
        <v>#NUM!</v>
      </c>
      <c r="E220" s="6" t="e">
        <f>-IPMT('Data Input'!$C$8/12,$B$4-B221,$B$4,$F$4)</f>
        <v>#NUM!</v>
      </c>
      <c r="F220" s="9" t="e">
        <f t="shared" si="11"/>
        <v>#NUM!</v>
      </c>
    </row>
    <row r="221" spans="1:6" x14ac:dyDescent="0.2">
      <c r="A221" s="1">
        <f t="shared" si="9"/>
        <v>217</v>
      </c>
      <c r="B221" s="1">
        <f t="shared" si="10"/>
        <v>-39</v>
      </c>
      <c r="C221" s="5">
        <f>'Data Input'!$C$10</f>
        <v>295</v>
      </c>
      <c r="D221" s="6" t="e">
        <f>-PPMT('Data Input'!$C$8/12,$B$4-B222,$B$4,$F$4)</f>
        <v>#NUM!</v>
      </c>
      <c r="E221" s="6" t="e">
        <f>-IPMT('Data Input'!$C$8/12,$B$4-B222,$B$4,$F$4)</f>
        <v>#NUM!</v>
      </c>
      <c r="F221" s="8" t="e">
        <f t="shared" si="11"/>
        <v>#NUM!</v>
      </c>
    </row>
    <row r="222" spans="1:6" x14ac:dyDescent="0.2">
      <c r="A222" s="1">
        <f t="shared" si="9"/>
        <v>218</v>
      </c>
      <c r="B222" s="1">
        <f t="shared" si="10"/>
        <v>-40</v>
      </c>
      <c r="C222" s="5">
        <f>'Data Input'!$C$10</f>
        <v>295</v>
      </c>
      <c r="D222" s="6" t="e">
        <f>-PPMT('Data Input'!$C$8/12,$B$4-B223,$B$4,$F$4)</f>
        <v>#NUM!</v>
      </c>
      <c r="E222" s="6" t="e">
        <f>-IPMT('Data Input'!$C$8/12,$B$4-B223,$B$4,$F$4)</f>
        <v>#NUM!</v>
      </c>
      <c r="F222" s="8" t="e">
        <f t="shared" si="11"/>
        <v>#NUM!</v>
      </c>
    </row>
    <row r="223" spans="1:6" x14ac:dyDescent="0.2">
      <c r="A223" s="1">
        <f t="shared" si="9"/>
        <v>219</v>
      </c>
      <c r="B223" s="1">
        <f t="shared" si="10"/>
        <v>-41</v>
      </c>
      <c r="C223" s="5">
        <f>'Data Input'!$C$10</f>
        <v>295</v>
      </c>
      <c r="D223" s="6" t="e">
        <f>-PPMT('Data Input'!$C$8/12,$B$4-B224,$B$4,$F$4)</f>
        <v>#NUM!</v>
      </c>
      <c r="E223" s="6" t="e">
        <f>-IPMT('Data Input'!$C$8/12,$B$4-B224,$B$4,$F$4)</f>
        <v>#NUM!</v>
      </c>
      <c r="F223" s="8" t="e">
        <f t="shared" si="11"/>
        <v>#NUM!</v>
      </c>
    </row>
    <row r="224" spans="1:6" x14ac:dyDescent="0.2">
      <c r="A224" s="1">
        <f t="shared" si="9"/>
        <v>220</v>
      </c>
      <c r="B224" s="1">
        <f t="shared" si="10"/>
        <v>-42</v>
      </c>
      <c r="C224" s="5">
        <f>'Data Input'!$C$10</f>
        <v>295</v>
      </c>
      <c r="D224" s="6" t="e">
        <f>-PPMT('Data Input'!$C$8/12,$B$4-B225,$B$4,$F$4)</f>
        <v>#NUM!</v>
      </c>
      <c r="E224" s="6" t="e">
        <f>-IPMT('Data Input'!$C$8/12,$B$4-B225,$B$4,$F$4)</f>
        <v>#NUM!</v>
      </c>
      <c r="F224" s="8" t="e">
        <f t="shared" si="11"/>
        <v>#NUM!</v>
      </c>
    </row>
    <row r="225" spans="1:6" x14ac:dyDescent="0.2">
      <c r="A225" s="1">
        <f t="shared" si="9"/>
        <v>221</v>
      </c>
      <c r="B225" s="1">
        <f t="shared" si="10"/>
        <v>-43</v>
      </c>
      <c r="C225" s="5">
        <f>'Data Input'!$C$10</f>
        <v>295</v>
      </c>
      <c r="D225" s="6" t="e">
        <f>-PPMT('Data Input'!$C$8/12,$B$4-B226,$B$4,$F$4)</f>
        <v>#NUM!</v>
      </c>
      <c r="E225" s="6" t="e">
        <f>-IPMT('Data Input'!$C$8/12,$B$4-B226,$B$4,$F$4)</f>
        <v>#NUM!</v>
      </c>
      <c r="F225" s="8" t="e">
        <f t="shared" si="11"/>
        <v>#NUM!</v>
      </c>
    </row>
    <row r="226" spans="1:6" x14ac:dyDescent="0.2">
      <c r="A226" s="1">
        <f t="shared" si="9"/>
        <v>222</v>
      </c>
      <c r="B226" s="1">
        <f t="shared" si="10"/>
        <v>-44</v>
      </c>
      <c r="C226" s="5">
        <f>'Data Input'!$C$10</f>
        <v>295</v>
      </c>
      <c r="D226" s="6" t="e">
        <f>-PPMT('Data Input'!$C$8/12,$B$4-B227,$B$4,$F$4)</f>
        <v>#NUM!</v>
      </c>
      <c r="E226" s="6" t="e">
        <f>-IPMT('Data Input'!$C$8/12,$B$4-B227,$B$4,$F$4)</f>
        <v>#NUM!</v>
      </c>
      <c r="F226" s="8" t="e">
        <f t="shared" si="11"/>
        <v>#NUM!</v>
      </c>
    </row>
    <row r="227" spans="1:6" x14ac:dyDescent="0.2">
      <c r="A227" s="1">
        <f t="shared" si="9"/>
        <v>223</v>
      </c>
      <c r="B227" s="1">
        <f t="shared" si="10"/>
        <v>-45</v>
      </c>
      <c r="C227" s="5">
        <f>'Data Input'!$C$10</f>
        <v>295</v>
      </c>
      <c r="D227" s="6" t="e">
        <f>-PPMT('Data Input'!$C$8/12,$B$4-B228,$B$4,$F$4)</f>
        <v>#NUM!</v>
      </c>
      <c r="E227" s="6" t="e">
        <f>-IPMT('Data Input'!$C$8/12,$B$4-B228,$B$4,$F$4)</f>
        <v>#NUM!</v>
      </c>
      <c r="F227" s="8" t="e">
        <f t="shared" si="11"/>
        <v>#NUM!</v>
      </c>
    </row>
    <row r="228" spans="1:6" x14ac:dyDescent="0.2">
      <c r="A228" s="1">
        <f t="shared" si="9"/>
        <v>224</v>
      </c>
      <c r="B228" s="1">
        <f t="shared" si="10"/>
        <v>-46</v>
      </c>
      <c r="C228" s="5">
        <f>'Data Input'!$C$10</f>
        <v>295</v>
      </c>
      <c r="D228" s="6" t="e">
        <f>-PPMT('Data Input'!$C$8/12,$B$4-B229,$B$4,$F$4)</f>
        <v>#NUM!</v>
      </c>
      <c r="E228" s="6" t="e">
        <f>-IPMT('Data Input'!$C$8/12,$B$4-B229,$B$4,$F$4)</f>
        <v>#NUM!</v>
      </c>
      <c r="F228" s="8" t="e">
        <f t="shared" si="11"/>
        <v>#NUM!</v>
      </c>
    </row>
    <row r="229" spans="1:6" x14ac:dyDescent="0.2">
      <c r="A229" s="1">
        <f t="shared" si="9"/>
        <v>225</v>
      </c>
      <c r="B229" s="1">
        <f t="shared" si="10"/>
        <v>-47</v>
      </c>
      <c r="C229" s="5">
        <f>'Data Input'!$C$10</f>
        <v>295</v>
      </c>
      <c r="D229" s="6" t="e">
        <f>-PPMT('Data Input'!$C$8/12,$B$4-B230,$B$4,$F$4)</f>
        <v>#NUM!</v>
      </c>
      <c r="E229" s="6" t="e">
        <f>-IPMT('Data Input'!$C$8/12,$B$4-B230,$B$4,$F$4)</f>
        <v>#NUM!</v>
      </c>
      <c r="F229" s="8" t="e">
        <f t="shared" si="11"/>
        <v>#NUM!</v>
      </c>
    </row>
    <row r="230" spans="1:6" x14ac:dyDescent="0.2">
      <c r="A230" s="1">
        <f t="shared" si="9"/>
        <v>226</v>
      </c>
      <c r="B230" s="1">
        <f t="shared" si="10"/>
        <v>-48</v>
      </c>
      <c r="C230" s="5">
        <f>'Data Input'!$C$10</f>
        <v>295</v>
      </c>
      <c r="D230" s="6" t="e">
        <f>-PPMT('Data Input'!$C$8/12,$B$4-B231,$B$4,$F$4)</f>
        <v>#NUM!</v>
      </c>
      <c r="E230" s="6" t="e">
        <f>-IPMT('Data Input'!$C$8/12,$B$4-B231,$B$4,$F$4)</f>
        <v>#NUM!</v>
      </c>
      <c r="F230" s="8" t="e">
        <f t="shared" si="11"/>
        <v>#NUM!</v>
      </c>
    </row>
    <row r="231" spans="1:6" x14ac:dyDescent="0.2">
      <c r="A231" s="1">
        <f t="shared" si="9"/>
        <v>227</v>
      </c>
      <c r="B231" s="1">
        <f t="shared" si="10"/>
        <v>-49</v>
      </c>
      <c r="C231" s="5">
        <f>'Data Input'!$C$10</f>
        <v>295</v>
      </c>
      <c r="D231" s="6" t="e">
        <f>-PPMT('Data Input'!$C$8/12,$B$4-B232,$B$4,$F$4)</f>
        <v>#NUM!</v>
      </c>
      <c r="E231" s="6" t="e">
        <f>-IPMT('Data Input'!$C$8/12,$B$4-B232,$B$4,$F$4)</f>
        <v>#NUM!</v>
      </c>
      <c r="F231" s="8" t="e">
        <f t="shared" si="11"/>
        <v>#NUM!</v>
      </c>
    </row>
    <row r="232" spans="1:6" x14ac:dyDescent="0.2">
      <c r="A232" s="2">
        <f t="shared" si="9"/>
        <v>228</v>
      </c>
      <c r="B232" s="3">
        <f t="shared" si="10"/>
        <v>-50</v>
      </c>
      <c r="C232" s="5">
        <f>'Data Input'!$C$10</f>
        <v>295</v>
      </c>
      <c r="D232" s="6" t="e">
        <f>-PPMT('Data Input'!$C$8/12,$B$4-B233,$B$4,$F$4)</f>
        <v>#NUM!</v>
      </c>
      <c r="E232" s="6" t="e">
        <f>-IPMT('Data Input'!$C$8/12,$B$4-B233,$B$4,$F$4)</f>
        <v>#NUM!</v>
      </c>
      <c r="F232" s="9" t="e">
        <f t="shared" si="11"/>
        <v>#NUM!</v>
      </c>
    </row>
    <row r="233" spans="1:6" x14ac:dyDescent="0.2">
      <c r="A233" s="1">
        <f t="shared" si="9"/>
        <v>229</v>
      </c>
      <c r="B233" s="1">
        <f t="shared" si="10"/>
        <v>-51</v>
      </c>
      <c r="C233" s="5">
        <f>'Data Input'!$C$10</f>
        <v>295</v>
      </c>
      <c r="D233" s="6" t="e">
        <f>-PPMT('Data Input'!$C$8/12,$B$4-B234,$B$4,$F$4)</f>
        <v>#NUM!</v>
      </c>
      <c r="E233" s="6" t="e">
        <f>-IPMT('Data Input'!$C$8/12,$B$4-B234,$B$4,$F$4)</f>
        <v>#NUM!</v>
      </c>
      <c r="F233" s="8" t="e">
        <f t="shared" si="11"/>
        <v>#NUM!</v>
      </c>
    </row>
    <row r="234" spans="1:6" x14ac:dyDescent="0.2">
      <c r="A234" s="1">
        <f t="shared" si="9"/>
        <v>230</v>
      </c>
      <c r="B234" s="1">
        <f t="shared" si="10"/>
        <v>-52</v>
      </c>
      <c r="C234" s="5">
        <f>'Data Input'!$C$10</f>
        <v>295</v>
      </c>
      <c r="D234" s="6" t="e">
        <f>-PPMT('Data Input'!$C$8/12,$B$4-B235,$B$4,$F$4)</f>
        <v>#NUM!</v>
      </c>
      <c r="E234" s="6" t="e">
        <f>-IPMT('Data Input'!$C$8/12,$B$4-B235,$B$4,$F$4)</f>
        <v>#NUM!</v>
      </c>
      <c r="F234" s="8" t="e">
        <f t="shared" si="11"/>
        <v>#NUM!</v>
      </c>
    </row>
    <row r="235" spans="1:6" x14ac:dyDescent="0.2">
      <c r="A235" s="1">
        <f t="shared" si="9"/>
        <v>231</v>
      </c>
      <c r="B235" s="1">
        <f t="shared" si="10"/>
        <v>-53</v>
      </c>
      <c r="C235" s="5">
        <f>'Data Input'!$C$10</f>
        <v>295</v>
      </c>
      <c r="D235" s="6" t="e">
        <f>-PPMT('Data Input'!$C$8/12,$B$4-B236,$B$4,$F$4)</f>
        <v>#NUM!</v>
      </c>
      <c r="E235" s="6" t="e">
        <f>-IPMT('Data Input'!$C$8/12,$B$4-B236,$B$4,$F$4)</f>
        <v>#NUM!</v>
      </c>
      <c r="F235" s="8" t="e">
        <f t="shared" si="11"/>
        <v>#NUM!</v>
      </c>
    </row>
    <row r="236" spans="1:6" x14ac:dyDescent="0.2">
      <c r="A236" s="1">
        <f t="shared" si="9"/>
        <v>232</v>
      </c>
      <c r="B236" s="1">
        <f t="shared" si="10"/>
        <v>-54</v>
      </c>
      <c r="C236" s="5">
        <f>'Data Input'!$C$10</f>
        <v>295</v>
      </c>
      <c r="D236" s="6" t="e">
        <f>-PPMT('Data Input'!$C$8/12,$B$4-B237,$B$4,$F$4)</f>
        <v>#NUM!</v>
      </c>
      <c r="E236" s="6" t="e">
        <f>-IPMT('Data Input'!$C$8/12,$B$4-B237,$B$4,$F$4)</f>
        <v>#NUM!</v>
      </c>
      <c r="F236" s="8" t="e">
        <f t="shared" si="11"/>
        <v>#NUM!</v>
      </c>
    </row>
    <row r="237" spans="1:6" x14ac:dyDescent="0.2">
      <c r="A237" s="1">
        <f t="shared" si="9"/>
        <v>233</v>
      </c>
      <c r="B237" s="1">
        <f t="shared" si="10"/>
        <v>-55</v>
      </c>
      <c r="C237" s="5">
        <f>'Data Input'!$C$10</f>
        <v>295</v>
      </c>
      <c r="D237" s="6" t="e">
        <f>-PPMT('Data Input'!$C$8/12,$B$4-B238,$B$4,$F$4)</f>
        <v>#NUM!</v>
      </c>
      <c r="E237" s="6" t="e">
        <f>-IPMT('Data Input'!$C$8/12,$B$4-B238,$B$4,$F$4)</f>
        <v>#NUM!</v>
      </c>
      <c r="F237" s="8" t="e">
        <f t="shared" si="11"/>
        <v>#NUM!</v>
      </c>
    </row>
    <row r="238" spans="1:6" x14ac:dyDescent="0.2">
      <c r="A238" s="1">
        <f t="shared" si="9"/>
        <v>234</v>
      </c>
      <c r="B238" s="1">
        <f t="shared" si="10"/>
        <v>-56</v>
      </c>
      <c r="C238" s="5">
        <f>'Data Input'!$C$10</f>
        <v>295</v>
      </c>
      <c r="D238" s="6" t="e">
        <f>-PPMT('Data Input'!$C$8/12,$B$4-B239,$B$4,$F$4)</f>
        <v>#NUM!</v>
      </c>
      <c r="E238" s="6" t="e">
        <f>-IPMT('Data Input'!$C$8/12,$B$4-B239,$B$4,$F$4)</f>
        <v>#NUM!</v>
      </c>
      <c r="F238" s="8" t="e">
        <f t="shared" si="11"/>
        <v>#NUM!</v>
      </c>
    </row>
    <row r="239" spans="1:6" x14ac:dyDescent="0.2">
      <c r="A239" s="1">
        <f t="shared" si="9"/>
        <v>235</v>
      </c>
      <c r="B239" s="1">
        <f t="shared" si="10"/>
        <v>-57</v>
      </c>
      <c r="C239" s="5">
        <f>'Data Input'!$C$10</f>
        <v>295</v>
      </c>
      <c r="D239" s="6" t="e">
        <f>-PPMT('Data Input'!$C$8/12,$B$4-B240,$B$4,$F$4)</f>
        <v>#NUM!</v>
      </c>
      <c r="E239" s="6" t="e">
        <f>-IPMT('Data Input'!$C$8/12,$B$4-B240,$B$4,$F$4)</f>
        <v>#NUM!</v>
      </c>
      <c r="F239" s="8" t="e">
        <f t="shared" si="11"/>
        <v>#NUM!</v>
      </c>
    </row>
    <row r="240" spans="1:6" x14ac:dyDescent="0.2">
      <c r="A240" s="1">
        <f t="shared" si="9"/>
        <v>236</v>
      </c>
      <c r="B240" s="1">
        <f t="shared" si="10"/>
        <v>-58</v>
      </c>
      <c r="C240" s="5">
        <f>'Data Input'!$C$10</f>
        <v>295</v>
      </c>
      <c r="D240" s="6" t="e">
        <f>-PPMT('Data Input'!$C$8/12,$B$4-B241,$B$4,$F$4)</f>
        <v>#NUM!</v>
      </c>
      <c r="E240" s="6" t="e">
        <f>-IPMT('Data Input'!$C$8/12,$B$4-B241,$B$4,$F$4)</f>
        <v>#NUM!</v>
      </c>
      <c r="F240" s="8" t="e">
        <f t="shared" si="11"/>
        <v>#NUM!</v>
      </c>
    </row>
    <row r="241" spans="1:6" x14ac:dyDescent="0.2">
      <c r="A241" s="1">
        <f t="shared" si="9"/>
        <v>237</v>
      </c>
      <c r="B241" s="1">
        <f t="shared" si="10"/>
        <v>-59</v>
      </c>
      <c r="C241" s="5">
        <f>'Data Input'!$C$10</f>
        <v>295</v>
      </c>
      <c r="D241" s="6" t="e">
        <f>-PPMT('Data Input'!$C$8/12,$B$4-B242,$B$4,$F$4)</f>
        <v>#NUM!</v>
      </c>
      <c r="E241" s="6" t="e">
        <f>-IPMT('Data Input'!$C$8/12,$B$4-B242,$B$4,$F$4)</f>
        <v>#NUM!</v>
      </c>
      <c r="F241" s="8" t="e">
        <f t="shared" si="11"/>
        <v>#NUM!</v>
      </c>
    </row>
    <row r="242" spans="1:6" x14ac:dyDescent="0.2">
      <c r="A242" s="1">
        <f t="shared" si="9"/>
        <v>238</v>
      </c>
      <c r="B242" s="1">
        <f t="shared" si="10"/>
        <v>-60</v>
      </c>
      <c r="C242" s="5">
        <f>'Data Input'!$C$10</f>
        <v>295</v>
      </c>
      <c r="D242" s="6" t="e">
        <f>-PPMT('Data Input'!$C$8/12,$B$4-B243,$B$4,$F$4)</f>
        <v>#NUM!</v>
      </c>
      <c r="E242" s="6" t="e">
        <f>-IPMT('Data Input'!$C$8/12,$B$4-B243,$B$4,$F$4)</f>
        <v>#NUM!</v>
      </c>
      <c r="F242" s="8" t="e">
        <f t="shared" si="11"/>
        <v>#NUM!</v>
      </c>
    </row>
    <row r="243" spans="1:6" x14ac:dyDescent="0.2">
      <c r="A243" s="1">
        <f t="shared" si="9"/>
        <v>239</v>
      </c>
      <c r="B243" s="1">
        <f t="shared" si="10"/>
        <v>-61</v>
      </c>
      <c r="C243" s="5">
        <f>'Data Input'!$C$10</f>
        <v>295</v>
      </c>
      <c r="D243" s="6" t="e">
        <f>-PPMT('Data Input'!$C$8/12,$B$4-B244,$B$4,$F$4)</f>
        <v>#NUM!</v>
      </c>
      <c r="E243" s="6" t="e">
        <f>-IPMT('Data Input'!$C$8/12,$B$4-B244,$B$4,$F$4)</f>
        <v>#NUM!</v>
      </c>
      <c r="F243" s="8" t="e">
        <f t="shared" si="11"/>
        <v>#NUM!</v>
      </c>
    </row>
    <row r="244" spans="1:6" x14ac:dyDescent="0.2">
      <c r="A244" s="2">
        <f t="shared" si="9"/>
        <v>240</v>
      </c>
      <c r="B244" s="3">
        <f t="shared" si="10"/>
        <v>-62</v>
      </c>
      <c r="C244" s="5">
        <f>'Data Input'!$C$10</f>
        <v>295</v>
      </c>
      <c r="D244" s="6" t="e">
        <f>-PPMT('Data Input'!$C$8/12,$B$4-B245,$B$4,$F$4)</f>
        <v>#NUM!</v>
      </c>
      <c r="E244" s="6" t="e">
        <f>-IPMT('Data Input'!$C$8/12,$B$4-B245,$B$4,$F$4)</f>
        <v>#NUM!</v>
      </c>
      <c r="F244" s="9" t="e">
        <f t="shared" si="11"/>
        <v>#NUM!</v>
      </c>
    </row>
    <row r="245" spans="1:6" x14ac:dyDescent="0.2">
      <c r="A245" s="1">
        <f t="shared" si="9"/>
        <v>241</v>
      </c>
      <c r="B245" s="1">
        <f t="shared" si="10"/>
        <v>-63</v>
      </c>
      <c r="C245" s="5">
        <f>'Data Input'!$C$10</f>
        <v>295</v>
      </c>
      <c r="D245" s="6" t="e">
        <f>-PPMT('Data Input'!$C$8/12,$B$4-B246,$B$4,$F$4)</f>
        <v>#NUM!</v>
      </c>
      <c r="E245" s="6" t="e">
        <f>-IPMT('Data Input'!$C$8/12,$B$4-B246,$B$4,$F$4)</f>
        <v>#NUM!</v>
      </c>
      <c r="F245" s="8" t="e">
        <f t="shared" si="11"/>
        <v>#NUM!</v>
      </c>
    </row>
    <row r="246" spans="1:6" x14ac:dyDescent="0.2">
      <c r="A246" s="1">
        <f t="shared" si="9"/>
        <v>242</v>
      </c>
      <c r="B246" s="1">
        <f t="shared" si="10"/>
        <v>-64</v>
      </c>
      <c r="C246" s="5">
        <f>'Data Input'!$C$10</f>
        <v>295</v>
      </c>
      <c r="D246" s="6" t="e">
        <f>-PPMT('Data Input'!$C$8/12,$B$4-B247,$B$4,$F$4)</f>
        <v>#NUM!</v>
      </c>
      <c r="E246" s="6" t="e">
        <f>-IPMT('Data Input'!$C$8/12,$B$4-B247,$B$4,$F$4)</f>
        <v>#NUM!</v>
      </c>
      <c r="F246" s="8" t="e">
        <f t="shared" si="11"/>
        <v>#NUM!</v>
      </c>
    </row>
    <row r="247" spans="1:6" x14ac:dyDescent="0.2">
      <c r="A247" s="1">
        <f t="shared" si="9"/>
        <v>243</v>
      </c>
      <c r="B247" s="1">
        <f t="shared" si="10"/>
        <v>-65</v>
      </c>
      <c r="C247" s="5">
        <f>'Data Input'!$C$10</f>
        <v>295</v>
      </c>
      <c r="D247" s="6" t="e">
        <f>-PPMT('Data Input'!$C$8/12,$B$4-B248,$B$4,$F$4)</f>
        <v>#NUM!</v>
      </c>
      <c r="E247" s="6" t="e">
        <f>-IPMT('Data Input'!$C$8/12,$B$4-B248,$B$4,$F$4)</f>
        <v>#NUM!</v>
      </c>
      <c r="F247" s="8" t="e">
        <f t="shared" si="11"/>
        <v>#NUM!</v>
      </c>
    </row>
    <row r="248" spans="1:6" x14ac:dyDescent="0.2">
      <c r="A248" s="1">
        <f t="shared" si="9"/>
        <v>244</v>
      </c>
      <c r="B248" s="1">
        <f t="shared" si="10"/>
        <v>-66</v>
      </c>
      <c r="C248" s="5">
        <f>'Data Input'!$C$10</f>
        <v>295</v>
      </c>
      <c r="D248" s="6" t="e">
        <f>-PPMT('Data Input'!$C$8/12,$B$4-B249,$B$4,$F$4)</f>
        <v>#NUM!</v>
      </c>
      <c r="E248" s="6" t="e">
        <f>-IPMT('Data Input'!$C$8/12,$B$4-B249,$B$4,$F$4)</f>
        <v>#NUM!</v>
      </c>
      <c r="F248" s="8" t="e">
        <f t="shared" si="11"/>
        <v>#NUM!</v>
      </c>
    </row>
    <row r="249" spans="1:6" x14ac:dyDescent="0.2">
      <c r="A249" s="1">
        <f t="shared" si="9"/>
        <v>245</v>
      </c>
      <c r="B249" s="1">
        <f t="shared" si="10"/>
        <v>-67</v>
      </c>
      <c r="C249" s="5">
        <f>'Data Input'!$C$10</f>
        <v>295</v>
      </c>
      <c r="D249" s="6" t="e">
        <f>-PPMT('Data Input'!$C$8/12,$B$4-B250,$B$4,$F$4)</f>
        <v>#NUM!</v>
      </c>
      <c r="E249" s="6" t="e">
        <f>-IPMT('Data Input'!$C$8/12,$B$4-B250,$B$4,$F$4)</f>
        <v>#NUM!</v>
      </c>
      <c r="F249" s="8" t="e">
        <f t="shared" si="11"/>
        <v>#NUM!</v>
      </c>
    </row>
    <row r="250" spans="1:6" x14ac:dyDescent="0.2">
      <c r="A250" s="1">
        <f t="shared" si="9"/>
        <v>246</v>
      </c>
      <c r="B250" s="1">
        <f t="shared" si="10"/>
        <v>-68</v>
      </c>
      <c r="C250" s="5">
        <f>'Data Input'!$C$10</f>
        <v>295</v>
      </c>
      <c r="D250" s="6" t="e">
        <f>-PPMT('Data Input'!$C$8/12,$B$4-B251,$B$4,$F$4)</f>
        <v>#NUM!</v>
      </c>
      <c r="E250" s="6" t="e">
        <f>-IPMT('Data Input'!$C$8/12,$B$4-B251,$B$4,$F$4)</f>
        <v>#NUM!</v>
      </c>
      <c r="F250" s="8" t="e">
        <f t="shared" si="11"/>
        <v>#NUM!</v>
      </c>
    </row>
    <row r="251" spans="1:6" x14ac:dyDescent="0.2">
      <c r="A251" s="1">
        <f t="shared" si="9"/>
        <v>247</v>
      </c>
      <c r="B251" s="1">
        <f t="shared" si="10"/>
        <v>-69</v>
      </c>
      <c r="C251" s="5">
        <f>'Data Input'!$C$10</f>
        <v>295</v>
      </c>
      <c r="D251" s="6" t="e">
        <f>-PPMT('Data Input'!$C$8/12,$B$4-B252,$B$4,$F$4)</f>
        <v>#NUM!</v>
      </c>
      <c r="E251" s="6" t="e">
        <f>-IPMT('Data Input'!$C$8/12,$B$4-B252,$B$4,$F$4)</f>
        <v>#NUM!</v>
      </c>
      <c r="F251" s="8" t="e">
        <f t="shared" si="11"/>
        <v>#NUM!</v>
      </c>
    </row>
    <row r="252" spans="1:6" x14ac:dyDescent="0.2">
      <c r="A252" s="1">
        <f t="shared" si="9"/>
        <v>248</v>
      </c>
      <c r="B252" s="1">
        <f t="shared" si="10"/>
        <v>-70</v>
      </c>
      <c r="C252" s="5">
        <f>'Data Input'!$C$10</f>
        <v>295</v>
      </c>
      <c r="D252" s="6" t="e">
        <f>-PPMT('Data Input'!$C$8/12,$B$4-B253,$B$4,$F$4)</f>
        <v>#NUM!</v>
      </c>
      <c r="E252" s="6" t="e">
        <f>-IPMT('Data Input'!$C$8/12,$B$4-B253,$B$4,$F$4)</f>
        <v>#NUM!</v>
      </c>
      <c r="F252" s="8" t="e">
        <f t="shared" si="11"/>
        <v>#NUM!</v>
      </c>
    </row>
    <row r="253" spans="1:6" x14ac:dyDescent="0.2">
      <c r="A253" s="1">
        <f t="shared" si="9"/>
        <v>249</v>
      </c>
      <c r="B253" s="1">
        <f t="shared" si="10"/>
        <v>-71</v>
      </c>
      <c r="C253" s="5">
        <f>'Data Input'!$C$10</f>
        <v>295</v>
      </c>
      <c r="D253" s="6" t="e">
        <f>-PPMT('Data Input'!$C$8/12,$B$4-B254,$B$4,$F$4)</f>
        <v>#NUM!</v>
      </c>
      <c r="E253" s="6" t="e">
        <f>-IPMT('Data Input'!$C$8/12,$B$4-B254,$B$4,$F$4)</f>
        <v>#NUM!</v>
      </c>
      <c r="F253" s="8" t="e">
        <f t="shared" si="11"/>
        <v>#NUM!</v>
      </c>
    </row>
    <row r="254" spans="1:6" x14ac:dyDescent="0.2">
      <c r="A254" s="1">
        <f t="shared" si="9"/>
        <v>250</v>
      </c>
      <c r="B254" s="1">
        <f t="shared" si="10"/>
        <v>-72</v>
      </c>
      <c r="C254" s="5">
        <f>'Data Input'!$C$10</f>
        <v>295</v>
      </c>
      <c r="D254" s="6" t="e">
        <f>-PPMT('Data Input'!$C$8/12,$B$4-B255,$B$4,$F$4)</f>
        <v>#NUM!</v>
      </c>
      <c r="E254" s="6" t="e">
        <f>-IPMT('Data Input'!$C$8/12,$B$4-B255,$B$4,$F$4)</f>
        <v>#NUM!</v>
      </c>
      <c r="F254" s="8" t="e">
        <f t="shared" si="11"/>
        <v>#NUM!</v>
      </c>
    </row>
    <row r="255" spans="1:6" x14ac:dyDescent="0.2">
      <c r="A255" s="1">
        <f t="shared" si="9"/>
        <v>251</v>
      </c>
      <c r="B255" s="1">
        <f t="shared" si="10"/>
        <v>-73</v>
      </c>
      <c r="C255" s="5">
        <f>'Data Input'!$C$10</f>
        <v>295</v>
      </c>
      <c r="D255" s="6" t="e">
        <f>-PPMT('Data Input'!$C$8/12,$B$4-B256,$B$4,$F$4)</f>
        <v>#NUM!</v>
      </c>
      <c r="E255" s="6" t="e">
        <f>-IPMT('Data Input'!$C$8/12,$B$4-B256,$B$4,$F$4)</f>
        <v>#NUM!</v>
      </c>
      <c r="F255" s="8" t="e">
        <f t="shared" si="11"/>
        <v>#NUM!</v>
      </c>
    </row>
    <row r="256" spans="1:6" x14ac:dyDescent="0.2">
      <c r="A256" s="2">
        <f t="shared" si="9"/>
        <v>252</v>
      </c>
      <c r="B256" s="3">
        <f t="shared" si="10"/>
        <v>-74</v>
      </c>
      <c r="C256" s="5">
        <f>'Data Input'!$C$10</f>
        <v>295</v>
      </c>
      <c r="D256" s="6" t="e">
        <f>-PPMT('Data Input'!$C$8/12,$B$4-B257,$B$4,$F$4)</f>
        <v>#NUM!</v>
      </c>
      <c r="E256" s="6" t="e">
        <f>-IPMT('Data Input'!$C$8/12,$B$4-B257,$B$4,$F$4)</f>
        <v>#NUM!</v>
      </c>
      <c r="F256" s="9" t="e">
        <f t="shared" si="11"/>
        <v>#NUM!</v>
      </c>
    </row>
    <row r="257" spans="1:6" x14ac:dyDescent="0.2">
      <c r="A257" s="1">
        <f t="shared" si="9"/>
        <v>253</v>
      </c>
      <c r="B257" s="1">
        <f t="shared" si="10"/>
        <v>-75</v>
      </c>
      <c r="C257" s="5">
        <f>'Data Input'!$C$10</f>
        <v>295</v>
      </c>
      <c r="D257" s="6" t="e">
        <f>-PPMT('Data Input'!$C$8/12,$B$4-B258,$B$4,$F$4)</f>
        <v>#NUM!</v>
      </c>
      <c r="E257" s="6" t="e">
        <f>-IPMT('Data Input'!$C$8/12,$B$4-B258,$B$4,$F$4)</f>
        <v>#NUM!</v>
      </c>
      <c r="F257" s="8" t="e">
        <f t="shared" si="11"/>
        <v>#NUM!</v>
      </c>
    </row>
    <row r="258" spans="1:6" x14ac:dyDescent="0.2">
      <c r="A258" s="1">
        <f t="shared" si="9"/>
        <v>254</v>
      </c>
      <c r="B258" s="1">
        <f t="shared" si="10"/>
        <v>-76</v>
      </c>
      <c r="C258" s="5">
        <f>'Data Input'!$C$10</f>
        <v>295</v>
      </c>
      <c r="D258" s="6" t="e">
        <f>-PPMT('Data Input'!$C$8/12,$B$4-B259,$B$4,$F$4)</f>
        <v>#NUM!</v>
      </c>
      <c r="E258" s="6" t="e">
        <f>-IPMT('Data Input'!$C$8/12,$B$4-B259,$B$4,$F$4)</f>
        <v>#NUM!</v>
      </c>
      <c r="F258" s="8" t="e">
        <f t="shared" si="11"/>
        <v>#NUM!</v>
      </c>
    </row>
    <row r="259" spans="1:6" x14ac:dyDescent="0.2">
      <c r="A259" s="1">
        <f t="shared" si="9"/>
        <v>255</v>
      </c>
      <c r="B259" s="1">
        <f t="shared" si="10"/>
        <v>-77</v>
      </c>
      <c r="C259" s="5">
        <f>'Data Input'!$C$10</f>
        <v>295</v>
      </c>
      <c r="D259" s="6" t="e">
        <f>-PPMT('Data Input'!$C$8/12,$B$4-B260,$B$4,$F$4)</f>
        <v>#NUM!</v>
      </c>
      <c r="E259" s="6" t="e">
        <f>-IPMT('Data Input'!$C$8/12,$B$4-B260,$B$4,$F$4)</f>
        <v>#NUM!</v>
      </c>
      <c r="F259" s="8" t="e">
        <f t="shared" si="11"/>
        <v>#NUM!</v>
      </c>
    </row>
    <row r="260" spans="1:6" x14ac:dyDescent="0.2">
      <c r="A260" s="1">
        <f t="shared" si="9"/>
        <v>256</v>
      </c>
      <c r="B260" s="1">
        <f t="shared" si="10"/>
        <v>-78</v>
      </c>
      <c r="C260" s="5">
        <f>'Data Input'!$C$10</f>
        <v>295</v>
      </c>
      <c r="D260" s="6" t="e">
        <f>-PPMT('Data Input'!$C$8/12,$B$4-B261,$B$4,$F$4)</f>
        <v>#NUM!</v>
      </c>
      <c r="E260" s="6" t="e">
        <f>-IPMT('Data Input'!$C$8/12,$B$4-B261,$B$4,$F$4)</f>
        <v>#NUM!</v>
      </c>
      <c r="F260" s="8" t="e">
        <f t="shared" si="11"/>
        <v>#NUM!</v>
      </c>
    </row>
    <row r="261" spans="1:6" x14ac:dyDescent="0.2">
      <c r="A261" s="1">
        <f t="shared" ref="A261:A324" si="12">$B$4-B261</f>
        <v>257</v>
      </c>
      <c r="B261" s="1">
        <f t="shared" ref="B261:B324" si="13">B260-1</f>
        <v>-79</v>
      </c>
      <c r="C261" s="5">
        <f>'Data Input'!$C$10</f>
        <v>295</v>
      </c>
      <c r="D261" s="6" t="e">
        <f>-PPMT('Data Input'!$C$8/12,$B$4-B262,$B$4,$F$4)</f>
        <v>#NUM!</v>
      </c>
      <c r="E261" s="6" t="e">
        <f>-IPMT('Data Input'!$C$8/12,$B$4-B262,$B$4,$F$4)</f>
        <v>#NUM!</v>
      </c>
      <c r="F261" s="8" t="e">
        <f t="shared" ref="F261:F324" si="14">F260-D260</f>
        <v>#NUM!</v>
      </c>
    </row>
    <row r="262" spans="1:6" x14ac:dyDescent="0.2">
      <c r="A262" s="1">
        <f t="shared" si="12"/>
        <v>258</v>
      </c>
      <c r="B262" s="1">
        <f t="shared" si="13"/>
        <v>-80</v>
      </c>
      <c r="C262" s="5">
        <f>'Data Input'!$C$10</f>
        <v>295</v>
      </c>
      <c r="D262" s="6" t="e">
        <f>-PPMT('Data Input'!$C$8/12,$B$4-B263,$B$4,$F$4)</f>
        <v>#NUM!</v>
      </c>
      <c r="E262" s="6" t="e">
        <f>-IPMT('Data Input'!$C$8/12,$B$4-B263,$B$4,$F$4)</f>
        <v>#NUM!</v>
      </c>
      <c r="F262" s="8" t="e">
        <f t="shared" si="14"/>
        <v>#NUM!</v>
      </c>
    </row>
    <row r="263" spans="1:6" x14ac:dyDescent="0.2">
      <c r="A263" s="1">
        <f t="shared" si="12"/>
        <v>259</v>
      </c>
      <c r="B263" s="1">
        <f t="shared" si="13"/>
        <v>-81</v>
      </c>
      <c r="C263" s="5">
        <f>'Data Input'!$C$10</f>
        <v>295</v>
      </c>
      <c r="D263" s="6" t="e">
        <f>-PPMT('Data Input'!$C$8/12,$B$4-B264,$B$4,$F$4)</f>
        <v>#NUM!</v>
      </c>
      <c r="E263" s="6" t="e">
        <f>-IPMT('Data Input'!$C$8/12,$B$4-B264,$B$4,$F$4)</f>
        <v>#NUM!</v>
      </c>
      <c r="F263" s="8" t="e">
        <f t="shared" si="14"/>
        <v>#NUM!</v>
      </c>
    </row>
    <row r="264" spans="1:6" x14ac:dyDescent="0.2">
      <c r="A264" s="1">
        <f t="shared" si="12"/>
        <v>260</v>
      </c>
      <c r="B264" s="1">
        <f t="shared" si="13"/>
        <v>-82</v>
      </c>
      <c r="C264" s="5">
        <f>'Data Input'!$C$10</f>
        <v>295</v>
      </c>
      <c r="D264" s="6" t="e">
        <f>-PPMT('Data Input'!$C$8/12,$B$4-B265,$B$4,$F$4)</f>
        <v>#NUM!</v>
      </c>
      <c r="E264" s="6" t="e">
        <f>-IPMT('Data Input'!$C$8/12,$B$4-B265,$B$4,$F$4)</f>
        <v>#NUM!</v>
      </c>
      <c r="F264" s="8" t="e">
        <f t="shared" si="14"/>
        <v>#NUM!</v>
      </c>
    </row>
    <row r="265" spans="1:6" x14ac:dyDescent="0.2">
      <c r="A265" s="1">
        <f t="shared" si="12"/>
        <v>261</v>
      </c>
      <c r="B265" s="1">
        <f t="shared" si="13"/>
        <v>-83</v>
      </c>
      <c r="C265" s="5">
        <f>'Data Input'!$C$10</f>
        <v>295</v>
      </c>
      <c r="D265" s="6" t="e">
        <f>-PPMT('Data Input'!$C$8/12,$B$4-B266,$B$4,$F$4)</f>
        <v>#NUM!</v>
      </c>
      <c r="E265" s="6" t="e">
        <f>-IPMT('Data Input'!$C$8/12,$B$4-B266,$B$4,$F$4)</f>
        <v>#NUM!</v>
      </c>
      <c r="F265" s="8" t="e">
        <f t="shared" si="14"/>
        <v>#NUM!</v>
      </c>
    </row>
    <row r="266" spans="1:6" x14ac:dyDescent="0.2">
      <c r="A266" s="1">
        <f t="shared" si="12"/>
        <v>262</v>
      </c>
      <c r="B266" s="1">
        <f t="shared" si="13"/>
        <v>-84</v>
      </c>
      <c r="C266" s="5">
        <f>'Data Input'!$C$10</f>
        <v>295</v>
      </c>
      <c r="D266" s="6" t="e">
        <f>-PPMT('Data Input'!$C$8/12,$B$4-B267,$B$4,$F$4)</f>
        <v>#NUM!</v>
      </c>
      <c r="E266" s="6" t="e">
        <f>-IPMT('Data Input'!$C$8/12,$B$4-B267,$B$4,$F$4)</f>
        <v>#NUM!</v>
      </c>
      <c r="F266" s="8" t="e">
        <f t="shared" si="14"/>
        <v>#NUM!</v>
      </c>
    </row>
    <row r="267" spans="1:6" x14ac:dyDescent="0.2">
      <c r="A267" s="1">
        <f t="shared" si="12"/>
        <v>263</v>
      </c>
      <c r="B267" s="1">
        <f t="shared" si="13"/>
        <v>-85</v>
      </c>
      <c r="C267" s="5">
        <f>'Data Input'!$C$10</f>
        <v>295</v>
      </c>
      <c r="D267" s="6" t="e">
        <f>-PPMT('Data Input'!$C$8/12,$B$4-B268,$B$4,$F$4)</f>
        <v>#NUM!</v>
      </c>
      <c r="E267" s="6" t="e">
        <f>-IPMT('Data Input'!$C$8/12,$B$4-B268,$B$4,$F$4)</f>
        <v>#NUM!</v>
      </c>
      <c r="F267" s="8" t="e">
        <f t="shared" si="14"/>
        <v>#NUM!</v>
      </c>
    </row>
    <row r="268" spans="1:6" x14ac:dyDescent="0.2">
      <c r="A268" s="2">
        <f t="shared" si="12"/>
        <v>264</v>
      </c>
      <c r="B268" s="3">
        <f t="shared" si="13"/>
        <v>-86</v>
      </c>
      <c r="C268" s="5">
        <f>'Data Input'!$C$10</f>
        <v>295</v>
      </c>
      <c r="D268" s="6" t="e">
        <f>-PPMT('Data Input'!$C$8/12,$B$4-B269,$B$4,$F$4)</f>
        <v>#NUM!</v>
      </c>
      <c r="E268" s="6" t="e">
        <f>-IPMT('Data Input'!$C$8/12,$B$4-B269,$B$4,$F$4)</f>
        <v>#NUM!</v>
      </c>
      <c r="F268" s="9" t="e">
        <f t="shared" si="14"/>
        <v>#NUM!</v>
      </c>
    </row>
    <row r="269" spans="1:6" x14ac:dyDescent="0.2">
      <c r="A269" s="1">
        <f t="shared" si="12"/>
        <v>265</v>
      </c>
      <c r="B269" s="1">
        <f t="shared" si="13"/>
        <v>-87</v>
      </c>
      <c r="C269" s="5">
        <f>'Data Input'!$C$10</f>
        <v>295</v>
      </c>
      <c r="D269" s="6" t="e">
        <f>-PPMT('Data Input'!$C$8/12,$B$4-B270,$B$4,$F$4)</f>
        <v>#NUM!</v>
      </c>
      <c r="E269" s="6" t="e">
        <f>-IPMT('Data Input'!$C$8/12,$B$4-B270,$B$4,$F$4)</f>
        <v>#NUM!</v>
      </c>
      <c r="F269" s="8" t="e">
        <f t="shared" si="14"/>
        <v>#NUM!</v>
      </c>
    </row>
    <row r="270" spans="1:6" x14ac:dyDescent="0.2">
      <c r="A270" s="1">
        <f t="shared" si="12"/>
        <v>266</v>
      </c>
      <c r="B270" s="1">
        <f t="shared" si="13"/>
        <v>-88</v>
      </c>
      <c r="C270" s="5">
        <f>'Data Input'!$C$10</f>
        <v>295</v>
      </c>
      <c r="D270" s="6" t="e">
        <f>-PPMT('Data Input'!$C$8/12,$B$4-B271,$B$4,$F$4)</f>
        <v>#NUM!</v>
      </c>
      <c r="E270" s="6" t="e">
        <f>-IPMT('Data Input'!$C$8/12,$B$4-B271,$B$4,$F$4)</f>
        <v>#NUM!</v>
      </c>
      <c r="F270" s="8" t="e">
        <f t="shared" si="14"/>
        <v>#NUM!</v>
      </c>
    </row>
    <row r="271" spans="1:6" x14ac:dyDescent="0.2">
      <c r="A271" s="1">
        <f t="shared" si="12"/>
        <v>267</v>
      </c>
      <c r="B271" s="1">
        <f t="shared" si="13"/>
        <v>-89</v>
      </c>
      <c r="C271" s="5">
        <f>'Data Input'!$C$10</f>
        <v>295</v>
      </c>
      <c r="D271" s="6" t="e">
        <f>-PPMT('Data Input'!$C$8/12,$B$4-B272,$B$4,$F$4)</f>
        <v>#NUM!</v>
      </c>
      <c r="E271" s="6" t="e">
        <f>-IPMT('Data Input'!$C$8/12,$B$4-B272,$B$4,$F$4)</f>
        <v>#NUM!</v>
      </c>
      <c r="F271" s="8" t="e">
        <f t="shared" si="14"/>
        <v>#NUM!</v>
      </c>
    </row>
    <row r="272" spans="1:6" x14ac:dyDescent="0.2">
      <c r="A272" s="1">
        <f t="shared" si="12"/>
        <v>268</v>
      </c>
      <c r="B272" s="1">
        <f t="shared" si="13"/>
        <v>-90</v>
      </c>
      <c r="C272" s="5">
        <f>'Data Input'!$C$10</f>
        <v>295</v>
      </c>
      <c r="D272" s="6" t="e">
        <f>-PPMT('Data Input'!$C$8/12,$B$4-B273,$B$4,$F$4)</f>
        <v>#NUM!</v>
      </c>
      <c r="E272" s="6" t="e">
        <f>-IPMT('Data Input'!$C$8/12,$B$4-B273,$B$4,$F$4)</f>
        <v>#NUM!</v>
      </c>
      <c r="F272" s="8" t="e">
        <f t="shared" si="14"/>
        <v>#NUM!</v>
      </c>
    </row>
    <row r="273" spans="1:6" x14ac:dyDescent="0.2">
      <c r="A273" s="1">
        <f t="shared" si="12"/>
        <v>269</v>
      </c>
      <c r="B273" s="1">
        <f t="shared" si="13"/>
        <v>-91</v>
      </c>
      <c r="C273" s="5">
        <f>'Data Input'!$C$10</f>
        <v>295</v>
      </c>
      <c r="D273" s="6" t="e">
        <f>-PPMT('Data Input'!$C$8/12,$B$4-B274,$B$4,$F$4)</f>
        <v>#NUM!</v>
      </c>
      <c r="E273" s="6" t="e">
        <f>-IPMT('Data Input'!$C$8/12,$B$4-B274,$B$4,$F$4)</f>
        <v>#NUM!</v>
      </c>
      <c r="F273" s="8" t="e">
        <f t="shared" si="14"/>
        <v>#NUM!</v>
      </c>
    </row>
    <row r="274" spans="1:6" x14ac:dyDescent="0.2">
      <c r="A274" s="1">
        <f t="shared" si="12"/>
        <v>270</v>
      </c>
      <c r="B274" s="1">
        <f t="shared" si="13"/>
        <v>-92</v>
      </c>
      <c r="C274" s="5">
        <f>'Data Input'!$C$10</f>
        <v>295</v>
      </c>
      <c r="D274" s="6" t="e">
        <f>-PPMT('Data Input'!$C$8/12,$B$4-B275,$B$4,$F$4)</f>
        <v>#NUM!</v>
      </c>
      <c r="E274" s="6" t="e">
        <f>-IPMT('Data Input'!$C$8/12,$B$4-B275,$B$4,$F$4)</f>
        <v>#NUM!</v>
      </c>
      <c r="F274" s="8" t="e">
        <f t="shared" si="14"/>
        <v>#NUM!</v>
      </c>
    </row>
    <row r="275" spans="1:6" x14ac:dyDescent="0.2">
      <c r="A275" s="1">
        <f t="shared" si="12"/>
        <v>271</v>
      </c>
      <c r="B275" s="1">
        <f t="shared" si="13"/>
        <v>-93</v>
      </c>
      <c r="C275" s="5">
        <f>'Data Input'!$C$10</f>
        <v>295</v>
      </c>
      <c r="D275" s="6" t="e">
        <f>-PPMT('Data Input'!$C$8/12,$B$4-B276,$B$4,$F$4)</f>
        <v>#NUM!</v>
      </c>
      <c r="E275" s="6" t="e">
        <f>-IPMT('Data Input'!$C$8/12,$B$4-B276,$B$4,$F$4)</f>
        <v>#NUM!</v>
      </c>
      <c r="F275" s="8" t="e">
        <f t="shared" si="14"/>
        <v>#NUM!</v>
      </c>
    </row>
    <row r="276" spans="1:6" x14ac:dyDescent="0.2">
      <c r="A276" s="1">
        <f t="shared" si="12"/>
        <v>272</v>
      </c>
      <c r="B276" s="1">
        <f t="shared" si="13"/>
        <v>-94</v>
      </c>
      <c r="C276" s="5">
        <f>'Data Input'!$C$10</f>
        <v>295</v>
      </c>
      <c r="D276" s="6" t="e">
        <f>-PPMT('Data Input'!$C$8/12,$B$4-B277,$B$4,$F$4)</f>
        <v>#NUM!</v>
      </c>
      <c r="E276" s="6" t="e">
        <f>-IPMT('Data Input'!$C$8/12,$B$4-B277,$B$4,$F$4)</f>
        <v>#NUM!</v>
      </c>
      <c r="F276" s="8" t="e">
        <f t="shared" si="14"/>
        <v>#NUM!</v>
      </c>
    </row>
    <row r="277" spans="1:6" x14ac:dyDescent="0.2">
      <c r="A277" s="1">
        <f t="shared" si="12"/>
        <v>273</v>
      </c>
      <c r="B277" s="1">
        <f t="shared" si="13"/>
        <v>-95</v>
      </c>
      <c r="C277" s="5">
        <f>'Data Input'!$C$10</f>
        <v>295</v>
      </c>
      <c r="D277" s="6" t="e">
        <f>-PPMT('Data Input'!$C$8/12,$B$4-B278,$B$4,$F$4)</f>
        <v>#NUM!</v>
      </c>
      <c r="E277" s="6" t="e">
        <f>-IPMT('Data Input'!$C$8/12,$B$4-B278,$B$4,$F$4)</f>
        <v>#NUM!</v>
      </c>
      <c r="F277" s="8" t="e">
        <f t="shared" si="14"/>
        <v>#NUM!</v>
      </c>
    </row>
    <row r="278" spans="1:6" x14ac:dyDescent="0.2">
      <c r="A278" s="1">
        <f t="shared" si="12"/>
        <v>274</v>
      </c>
      <c r="B278" s="1">
        <f t="shared" si="13"/>
        <v>-96</v>
      </c>
      <c r="C278" s="5">
        <f>'Data Input'!$C$10</f>
        <v>295</v>
      </c>
      <c r="D278" s="6" t="e">
        <f>-PPMT('Data Input'!$C$8/12,$B$4-B279,$B$4,$F$4)</f>
        <v>#NUM!</v>
      </c>
      <c r="E278" s="6" t="e">
        <f>-IPMT('Data Input'!$C$8/12,$B$4-B279,$B$4,$F$4)</f>
        <v>#NUM!</v>
      </c>
      <c r="F278" s="8" t="e">
        <f t="shared" si="14"/>
        <v>#NUM!</v>
      </c>
    </row>
    <row r="279" spans="1:6" x14ac:dyDescent="0.2">
      <c r="A279" s="1">
        <f t="shared" si="12"/>
        <v>275</v>
      </c>
      <c r="B279" s="1">
        <f t="shared" si="13"/>
        <v>-97</v>
      </c>
      <c r="C279" s="5">
        <f>'Data Input'!$C$10</f>
        <v>295</v>
      </c>
      <c r="D279" s="6" t="e">
        <f>-PPMT('Data Input'!$C$8/12,$B$4-B280,$B$4,$F$4)</f>
        <v>#NUM!</v>
      </c>
      <c r="E279" s="6" t="e">
        <f>-IPMT('Data Input'!$C$8/12,$B$4-B280,$B$4,$F$4)</f>
        <v>#NUM!</v>
      </c>
      <c r="F279" s="8" t="e">
        <f t="shared" si="14"/>
        <v>#NUM!</v>
      </c>
    </row>
    <row r="280" spans="1:6" x14ac:dyDescent="0.2">
      <c r="A280" s="2">
        <f t="shared" si="12"/>
        <v>276</v>
      </c>
      <c r="B280" s="3">
        <f t="shared" si="13"/>
        <v>-98</v>
      </c>
      <c r="C280" s="5">
        <f>'Data Input'!$C$10</f>
        <v>295</v>
      </c>
      <c r="D280" s="6" t="e">
        <f>-PPMT('Data Input'!$C$8/12,$B$4-B281,$B$4,$F$4)</f>
        <v>#NUM!</v>
      </c>
      <c r="E280" s="6" t="e">
        <f>-IPMT('Data Input'!$C$8/12,$B$4-B281,$B$4,$F$4)</f>
        <v>#NUM!</v>
      </c>
      <c r="F280" s="9" t="e">
        <f t="shared" si="14"/>
        <v>#NUM!</v>
      </c>
    </row>
    <row r="281" spans="1:6" x14ac:dyDescent="0.2">
      <c r="A281" s="1">
        <f t="shared" si="12"/>
        <v>277</v>
      </c>
      <c r="B281" s="1">
        <f t="shared" si="13"/>
        <v>-99</v>
      </c>
      <c r="C281" s="5">
        <f>'Data Input'!$C$10</f>
        <v>295</v>
      </c>
      <c r="D281" s="6" t="e">
        <f>-PPMT('Data Input'!$C$8/12,$B$4-B282,$B$4,$F$4)</f>
        <v>#NUM!</v>
      </c>
      <c r="E281" s="6" t="e">
        <f>-IPMT('Data Input'!$C$8/12,$B$4-B282,$B$4,$F$4)</f>
        <v>#NUM!</v>
      </c>
      <c r="F281" s="8" t="e">
        <f t="shared" si="14"/>
        <v>#NUM!</v>
      </c>
    </row>
    <row r="282" spans="1:6" x14ac:dyDescent="0.2">
      <c r="A282" s="1">
        <f t="shared" si="12"/>
        <v>278</v>
      </c>
      <c r="B282" s="1">
        <f t="shared" si="13"/>
        <v>-100</v>
      </c>
      <c r="C282" s="5">
        <f>'Data Input'!$C$10</f>
        <v>295</v>
      </c>
      <c r="D282" s="6" t="e">
        <f>-PPMT('Data Input'!$C$8/12,$B$4-B283,$B$4,$F$4)</f>
        <v>#NUM!</v>
      </c>
      <c r="E282" s="6" t="e">
        <f>-IPMT('Data Input'!$C$8/12,$B$4-B283,$B$4,$F$4)</f>
        <v>#NUM!</v>
      </c>
      <c r="F282" s="8" t="e">
        <f t="shared" si="14"/>
        <v>#NUM!</v>
      </c>
    </row>
    <row r="283" spans="1:6" x14ac:dyDescent="0.2">
      <c r="A283" s="1">
        <f t="shared" si="12"/>
        <v>279</v>
      </c>
      <c r="B283" s="1">
        <f t="shared" si="13"/>
        <v>-101</v>
      </c>
      <c r="C283" s="5">
        <f>'Data Input'!$C$10</f>
        <v>295</v>
      </c>
      <c r="D283" s="6" t="e">
        <f>-PPMT('Data Input'!$C$8/12,$B$4-B284,$B$4,$F$4)</f>
        <v>#NUM!</v>
      </c>
      <c r="E283" s="6" t="e">
        <f>-IPMT('Data Input'!$C$8/12,$B$4-B284,$B$4,$F$4)</f>
        <v>#NUM!</v>
      </c>
      <c r="F283" s="8" t="e">
        <f t="shared" si="14"/>
        <v>#NUM!</v>
      </c>
    </row>
    <row r="284" spans="1:6" x14ac:dyDescent="0.2">
      <c r="A284" s="1">
        <f t="shared" si="12"/>
        <v>280</v>
      </c>
      <c r="B284" s="1">
        <f t="shared" si="13"/>
        <v>-102</v>
      </c>
      <c r="C284" s="5">
        <f>'Data Input'!$C$10</f>
        <v>295</v>
      </c>
      <c r="D284" s="6" t="e">
        <f>-PPMT('Data Input'!$C$8/12,$B$4-B285,$B$4,$F$4)</f>
        <v>#NUM!</v>
      </c>
      <c r="E284" s="6" t="e">
        <f>-IPMT('Data Input'!$C$8/12,$B$4-B285,$B$4,$F$4)</f>
        <v>#NUM!</v>
      </c>
      <c r="F284" s="8" t="e">
        <f t="shared" si="14"/>
        <v>#NUM!</v>
      </c>
    </row>
    <row r="285" spans="1:6" x14ac:dyDescent="0.2">
      <c r="A285" s="1">
        <f t="shared" si="12"/>
        <v>281</v>
      </c>
      <c r="B285" s="1">
        <f t="shared" si="13"/>
        <v>-103</v>
      </c>
      <c r="C285" s="5">
        <f>'Data Input'!$C$10</f>
        <v>295</v>
      </c>
      <c r="D285" s="6" t="e">
        <f>-PPMT('Data Input'!$C$8/12,$B$4-B286,$B$4,$F$4)</f>
        <v>#NUM!</v>
      </c>
      <c r="E285" s="6" t="e">
        <f>-IPMT('Data Input'!$C$8/12,$B$4-B286,$B$4,$F$4)</f>
        <v>#NUM!</v>
      </c>
      <c r="F285" s="8" t="e">
        <f t="shared" si="14"/>
        <v>#NUM!</v>
      </c>
    </row>
    <row r="286" spans="1:6" x14ac:dyDescent="0.2">
      <c r="A286" s="1">
        <f t="shared" si="12"/>
        <v>282</v>
      </c>
      <c r="B286" s="1">
        <f t="shared" si="13"/>
        <v>-104</v>
      </c>
      <c r="C286" s="5">
        <f>'Data Input'!$C$10</f>
        <v>295</v>
      </c>
      <c r="D286" s="6" t="e">
        <f>-PPMT('Data Input'!$C$8/12,$B$4-B287,$B$4,$F$4)</f>
        <v>#NUM!</v>
      </c>
      <c r="E286" s="6" t="e">
        <f>-IPMT('Data Input'!$C$8/12,$B$4-B287,$B$4,$F$4)</f>
        <v>#NUM!</v>
      </c>
      <c r="F286" s="8" t="e">
        <f t="shared" si="14"/>
        <v>#NUM!</v>
      </c>
    </row>
    <row r="287" spans="1:6" x14ac:dyDescent="0.2">
      <c r="A287" s="1">
        <f t="shared" si="12"/>
        <v>283</v>
      </c>
      <c r="B287" s="1">
        <f t="shared" si="13"/>
        <v>-105</v>
      </c>
      <c r="C287" s="5">
        <f>'Data Input'!$C$10</f>
        <v>295</v>
      </c>
      <c r="D287" s="6" t="e">
        <f>-PPMT('Data Input'!$C$8/12,$B$4-B288,$B$4,$F$4)</f>
        <v>#NUM!</v>
      </c>
      <c r="E287" s="6" t="e">
        <f>-IPMT('Data Input'!$C$8/12,$B$4-B288,$B$4,$F$4)</f>
        <v>#NUM!</v>
      </c>
      <c r="F287" s="8" t="e">
        <f t="shared" si="14"/>
        <v>#NUM!</v>
      </c>
    </row>
    <row r="288" spans="1:6" x14ac:dyDescent="0.2">
      <c r="A288" s="1">
        <f t="shared" si="12"/>
        <v>284</v>
      </c>
      <c r="B288" s="1">
        <f t="shared" si="13"/>
        <v>-106</v>
      </c>
      <c r="C288" s="5">
        <f>'Data Input'!$C$10</f>
        <v>295</v>
      </c>
      <c r="D288" s="6" t="e">
        <f>-PPMT('Data Input'!$C$8/12,$B$4-B289,$B$4,$F$4)</f>
        <v>#NUM!</v>
      </c>
      <c r="E288" s="6" t="e">
        <f>-IPMT('Data Input'!$C$8/12,$B$4-B289,$B$4,$F$4)</f>
        <v>#NUM!</v>
      </c>
      <c r="F288" s="8" t="e">
        <f t="shared" si="14"/>
        <v>#NUM!</v>
      </c>
    </row>
    <row r="289" spans="1:6" x14ac:dyDescent="0.2">
      <c r="A289" s="1">
        <f t="shared" si="12"/>
        <v>285</v>
      </c>
      <c r="B289" s="1">
        <f t="shared" si="13"/>
        <v>-107</v>
      </c>
      <c r="C289" s="5">
        <f>'Data Input'!$C$10</f>
        <v>295</v>
      </c>
      <c r="D289" s="6" t="e">
        <f>-PPMT('Data Input'!$C$8/12,$B$4-B290,$B$4,$F$4)</f>
        <v>#NUM!</v>
      </c>
      <c r="E289" s="6" t="e">
        <f>-IPMT('Data Input'!$C$8/12,$B$4-B290,$B$4,$F$4)</f>
        <v>#NUM!</v>
      </c>
      <c r="F289" s="8" t="e">
        <f t="shared" si="14"/>
        <v>#NUM!</v>
      </c>
    </row>
    <row r="290" spans="1:6" x14ac:dyDescent="0.2">
      <c r="A290" s="1">
        <f t="shared" si="12"/>
        <v>286</v>
      </c>
      <c r="B290" s="1">
        <f t="shared" si="13"/>
        <v>-108</v>
      </c>
      <c r="C290" s="5">
        <f>'Data Input'!$C$10</f>
        <v>295</v>
      </c>
      <c r="D290" s="6" t="e">
        <f>-PPMT('Data Input'!$C$8/12,$B$4-B291,$B$4,$F$4)</f>
        <v>#NUM!</v>
      </c>
      <c r="E290" s="6" t="e">
        <f>-IPMT('Data Input'!$C$8/12,$B$4-B291,$B$4,$F$4)</f>
        <v>#NUM!</v>
      </c>
      <c r="F290" s="8" t="e">
        <f t="shared" si="14"/>
        <v>#NUM!</v>
      </c>
    </row>
    <row r="291" spans="1:6" x14ac:dyDescent="0.2">
      <c r="A291" s="1">
        <f t="shared" si="12"/>
        <v>287</v>
      </c>
      <c r="B291" s="1">
        <f t="shared" si="13"/>
        <v>-109</v>
      </c>
      <c r="C291" s="5">
        <f>'Data Input'!$C$10</f>
        <v>295</v>
      </c>
      <c r="D291" s="6" t="e">
        <f>-PPMT('Data Input'!$C$8/12,$B$4-B292,$B$4,$F$4)</f>
        <v>#NUM!</v>
      </c>
      <c r="E291" s="6" t="e">
        <f>-IPMT('Data Input'!$C$8/12,$B$4-B292,$B$4,$F$4)</f>
        <v>#NUM!</v>
      </c>
      <c r="F291" s="8" t="e">
        <f t="shared" si="14"/>
        <v>#NUM!</v>
      </c>
    </row>
    <row r="292" spans="1:6" x14ac:dyDescent="0.2">
      <c r="A292" s="2">
        <f t="shared" si="12"/>
        <v>288</v>
      </c>
      <c r="B292" s="3">
        <f t="shared" si="13"/>
        <v>-110</v>
      </c>
      <c r="C292" s="5">
        <f>'Data Input'!$C$10</f>
        <v>295</v>
      </c>
      <c r="D292" s="6" t="e">
        <f>-PPMT('Data Input'!$C$8/12,$B$4-B293,$B$4,$F$4)</f>
        <v>#NUM!</v>
      </c>
      <c r="E292" s="6" t="e">
        <f>-IPMT('Data Input'!$C$8/12,$B$4-B293,$B$4,$F$4)</f>
        <v>#NUM!</v>
      </c>
      <c r="F292" s="9" t="e">
        <f t="shared" si="14"/>
        <v>#NUM!</v>
      </c>
    </row>
    <row r="293" spans="1:6" x14ac:dyDescent="0.2">
      <c r="A293" s="1">
        <f t="shared" si="12"/>
        <v>289</v>
      </c>
      <c r="B293" s="1">
        <f t="shared" si="13"/>
        <v>-111</v>
      </c>
      <c r="C293" s="5">
        <f>'Data Input'!$C$10</f>
        <v>295</v>
      </c>
      <c r="D293" s="6" t="e">
        <f>-PPMT('Data Input'!$C$8/12,$B$4-B294,$B$4,$F$4)</f>
        <v>#NUM!</v>
      </c>
      <c r="E293" s="6" t="e">
        <f>-IPMT('Data Input'!$C$8/12,$B$4-B294,$B$4,$F$4)</f>
        <v>#NUM!</v>
      </c>
      <c r="F293" s="8" t="e">
        <f t="shared" si="14"/>
        <v>#NUM!</v>
      </c>
    </row>
    <row r="294" spans="1:6" x14ac:dyDescent="0.2">
      <c r="A294" s="1">
        <f t="shared" si="12"/>
        <v>290</v>
      </c>
      <c r="B294" s="1">
        <f t="shared" si="13"/>
        <v>-112</v>
      </c>
      <c r="C294" s="5">
        <f>'Data Input'!$C$10</f>
        <v>295</v>
      </c>
      <c r="D294" s="6" t="e">
        <f>-PPMT('Data Input'!$C$8/12,$B$4-B295,$B$4,$F$4)</f>
        <v>#NUM!</v>
      </c>
      <c r="E294" s="6" t="e">
        <f>-IPMT('Data Input'!$C$8/12,$B$4-B295,$B$4,$F$4)</f>
        <v>#NUM!</v>
      </c>
      <c r="F294" s="8" t="e">
        <f t="shared" si="14"/>
        <v>#NUM!</v>
      </c>
    </row>
    <row r="295" spans="1:6" x14ac:dyDescent="0.2">
      <c r="A295" s="1">
        <f t="shared" si="12"/>
        <v>291</v>
      </c>
      <c r="B295" s="1">
        <f t="shared" si="13"/>
        <v>-113</v>
      </c>
      <c r="C295" s="5">
        <f>'Data Input'!$C$10</f>
        <v>295</v>
      </c>
      <c r="D295" s="6" t="e">
        <f>-PPMT('Data Input'!$C$8/12,$B$4-B296,$B$4,$F$4)</f>
        <v>#NUM!</v>
      </c>
      <c r="E295" s="6" t="e">
        <f>-IPMT('Data Input'!$C$8/12,$B$4-B296,$B$4,$F$4)</f>
        <v>#NUM!</v>
      </c>
      <c r="F295" s="8" t="e">
        <f t="shared" si="14"/>
        <v>#NUM!</v>
      </c>
    </row>
    <row r="296" spans="1:6" x14ac:dyDescent="0.2">
      <c r="A296" s="1">
        <f t="shared" si="12"/>
        <v>292</v>
      </c>
      <c r="B296" s="1">
        <f t="shared" si="13"/>
        <v>-114</v>
      </c>
      <c r="C296" s="5">
        <f>'Data Input'!$C$10</f>
        <v>295</v>
      </c>
      <c r="D296" s="6" t="e">
        <f>-PPMT('Data Input'!$C$8/12,$B$4-B297,$B$4,$F$4)</f>
        <v>#NUM!</v>
      </c>
      <c r="E296" s="6" t="e">
        <f>-IPMT('Data Input'!$C$8/12,$B$4-B297,$B$4,$F$4)</f>
        <v>#NUM!</v>
      </c>
      <c r="F296" s="8" t="e">
        <f t="shared" si="14"/>
        <v>#NUM!</v>
      </c>
    </row>
    <row r="297" spans="1:6" x14ac:dyDescent="0.2">
      <c r="A297" s="1">
        <f t="shared" si="12"/>
        <v>293</v>
      </c>
      <c r="B297" s="1">
        <f t="shared" si="13"/>
        <v>-115</v>
      </c>
      <c r="C297" s="5">
        <f>'Data Input'!$C$10</f>
        <v>295</v>
      </c>
      <c r="D297" s="6" t="e">
        <f>-PPMT('Data Input'!$C$8/12,$B$4-B298,$B$4,$F$4)</f>
        <v>#NUM!</v>
      </c>
      <c r="E297" s="6" t="e">
        <f>-IPMT('Data Input'!$C$8/12,$B$4-B298,$B$4,$F$4)</f>
        <v>#NUM!</v>
      </c>
      <c r="F297" s="8" t="e">
        <f t="shared" si="14"/>
        <v>#NUM!</v>
      </c>
    </row>
    <row r="298" spans="1:6" x14ac:dyDescent="0.2">
      <c r="A298" s="1">
        <f t="shared" si="12"/>
        <v>294</v>
      </c>
      <c r="B298" s="1">
        <f t="shared" si="13"/>
        <v>-116</v>
      </c>
      <c r="C298" s="5">
        <f>'Data Input'!$C$10</f>
        <v>295</v>
      </c>
      <c r="D298" s="6" t="e">
        <f>-PPMT('Data Input'!$C$8/12,$B$4-B299,$B$4,$F$4)</f>
        <v>#NUM!</v>
      </c>
      <c r="E298" s="6" t="e">
        <f>-IPMT('Data Input'!$C$8/12,$B$4-B299,$B$4,$F$4)</f>
        <v>#NUM!</v>
      </c>
      <c r="F298" s="8" t="e">
        <f t="shared" si="14"/>
        <v>#NUM!</v>
      </c>
    </row>
    <row r="299" spans="1:6" x14ac:dyDescent="0.2">
      <c r="A299" s="1">
        <f t="shared" si="12"/>
        <v>295</v>
      </c>
      <c r="B299" s="1">
        <f t="shared" si="13"/>
        <v>-117</v>
      </c>
      <c r="C299" s="5">
        <f>'Data Input'!$C$10</f>
        <v>295</v>
      </c>
      <c r="D299" s="6" t="e">
        <f>-PPMT('Data Input'!$C$8/12,$B$4-B300,$B$4,$F$4)</f>
        <v>#NUM!</v>
      </c>
      <c r="E299" s="6" t="e">
        <f>-IPMT('Data Input'!$C$8/12,$B$4-B300,$B$4,$F$4)</f>
        <v>#NUM!</v>
      </c>
      <c r="F299" s="8" t="e">
        <f t="shared" si="14"/>
        <v>#NUM!</v>
      </c>
    </row>
    <row r="300" spans="1:6" x14ac:dyDescent="0.2">
      <c r="A300" s="1">
        <f t="shared" si="12"/>
        <v>296</v>
      </c>
      <c r="B300" s="1">
        <f t="shared" si="13"/>
        <v>-118</v>
      </c>
      <c r="C300" s="5">
        <f>'Data Input'!$C$10</f>
        <v>295</v>
      </c>
      <c r="D300" s="6" t="e">
        <f>-PPMT('Data Input'!$C$8/12,$B$4-B301,$B$4,$F$4)</f>
        <v>#NUM!</v>
      </c>
      <c r="E300" s="6" t="e">
        <f>-IPMT('Data Input'!$C$8/12,$B$4-B301,$B$4,$F$4)</f>
        <v>#NUM!</v>
      </c>
      <c r="F300" s="8" t="e">
        <f t="shared" si="14"/>
        <v>#NUM!</v>
      </c>
    </row>
    <row r="301" spans="1:6" x14ac:dyDescent="0.2">
      <c r="A301" s="1">
        <f t="shared" si="12"/>
        <v>297</v>
      </c>
      <c r="B301" s="1">
        <f t="shared" si="13"/>
        <v>-119</v>
      </c>
      <c r="C301" s="5">
        <f>'Data Input'!$C$10</f>
        <v>295</v>
      </c>
      <c r="D301" s="6" t="e">
        <f>-PPMT('Data Input'!$C$8/12,$B$4-B302,$B$4,$F$4)</f>
        <v>#NUM!</v>
      </c>
      <c r="E301" s="6" t="e">
        <f>-IPMT('Data Input'!$C$8/12,$B$4-B302,$B$4,$F$4)</f>
        <v>#NUM!</v>
      </c>
      <c r="F301" s="8" t="e">
        <f t="shared" si="14"/>
        <v>#NUM!</v>
      </c>
    </row>
    <row r="302" spans="1:6" x14ac:dyDescent="0.2">
      <c r="A302" s="1">
        <f t="shared" si="12"/>
        <v>298</v>
      </c>
      <c r="B302" s="1">
        <f t="shared" si="13"/>
        <v>-120</v>
      </c>
      <c r="C302" s="5">
        <f>'Data Input'!$C$10</f>
        <v>295</v>
      </c>
      <c r="D302" s="6" t="e">
        <f>-PPMT('Data Input'!$C$8/12,$B$4-B303,$B$4,$F$4)</f>
        <v>#NUM!</v>
      </c>
      <c r="E302" s="6" t="e">
        <f>-IPMT('Data Input'!$C$8/12,$B$4-B303,$B$4,$F$4)</f>
        <v>#NUM!</v>
      </c>
      <c r="F302" s="8" t="e">
        <f t="shared" si="14"/>
        <v>#NUM!</v>
      </c>
    </row>
    <row r="303" spans="1:6" x14ac:dyDescent="0.2">
      <c r="A303" s="1">
        <f t="shared" si="12"/>
        <v>299</v>
      </c>
      <c r="B303" s="1">
        <f t="shared" si="13"/>
        <v>-121</v>
      </c>
      <c r="C303" s="5">
        <f>'Data Input'!$C$10</f>
        <v>295</v>
      </c>
      <c r="D303" s="6" t="e">
        <f>-PPMT('Data Input'!$C$8/12,$B$4-B304,$B$4,$F$4)</f>
        <v>#NUM!</v>
      </c>
      <c r="E303" s="6" t="e">
        <f>-IPMT('Data Input'!$C$8/12,$B$4-B304,$B$4,$F$4)</f>
        <v>#NUM!</v>
      </c>
      <c r="F303" s="8" t="e">
        <f t="shared" si="14"/>
        <v>#NUM!</v>
      </c>
    </row>
    <row r="304" spans="1:6" x14ac:dyDescent="0.2">
      <c r="A304" s="2">
        <f t="shared" si="12"/>
        <v>300</v>
      </c>
      <c r="B304" s="3">
        <f t="shared" si="13"/>
        <v>-122</v>
      </c>
      <c r="C304" s="5">
        <f>'Data Input'!$C$10</f>
        <v>295</v>
      </c>
      <c r="D304" s="6" t="e">
        <f>-PPMT('Data Input'!$C$8/12,$B$4-B305,$B$4,$F$4)</f>
        <v>#NUM!</v>
      </c>
      <c r="E304" s="6" t="e">
        <f>-IPMT('Data Input'!$C$8/12,$B$4-B305,$B$4,$F$4)</f>
        <v>#NUM!</v>
      </c>
      <c r="F304" s="9" t="e">
        <f t="shared" si="14"/>
        <v>#NUM!</v>
      </c>
    </row>
    <row r="305" spans="1:6" x14ac:dyDescent="0.2">
      <c r="A305" s="1">
        <f t="shared" si="12"/>
        <v>301</v>
      </c>
      <c r="B305" s="1">
        <f t="shared" si="13"/>
        <v>-123</v>
      </c>
      <c r="C305" s="5">
        <f>'Data Input'!$C$10</f>
        <v>295</v>
      </c>
      <c r="D305" s="6" t="e">
        <f>-PPMT('Data Input'!$C$8/12,$B$4-B306,$B$4,$F$4)</f>
        <v>#NUM!</v>
      </c>
      <c r="E305" s="6" t="e">
        <f>-IPMT('Data Input'!$C$8/12,$B$4-B306,$B$4,$F$4)</f>
        <v>#NUM!</v>
      </c>
      <c r="F305" s="8" t="e">
        <f t="shared" si="14"/>
        <v>#NUM!</v>
      </c>
    </row>
    <row r="306" spans="1:6" x14ac:dyDescent="0.2">
      <c r="A306" s="1">
        <f t="shared" si="12"/>
        <v>302</v>
      </c>
      <c r="B306" s="1">
        <f t="shared" si="13"/>
        <v>-124</v>
      </c>
      <c r="C306" s="5">
        <f>'Data Input'!$C$10</f>
        <v>295</v>
      </c>
      <c r="D306" s="6" t="e">
        <f>-PPMT('Data Input'!$C$8/12,$B$4-B307,$B$4,$F$4)</f>
        <v>#NUM!</v>
      </c>
      <c r="E306" s="6" t="e">
        <f>-IPMT('Data Input'!$C$8/12,$B$4-B307,$B$4,$F$4)</f>
        <v>#NUM!</v>
      </c>
      <c r="F306" s="8" t="e">
        <f t="shared" si="14"/>
        <v>#NUM!</v>
      </c>
    </row>
    <row r="307" spans="1:6" x14ac:dyDescent="0.2">
      <c r="A307" s="1">
        <f t="shared" si="12"/>
        <v>303</v>
      </c>
      <c r="B307" s="1">
        <f t="shared" si="13"/>
        <v>-125</v>
      </c>
      <c r="C307" s="5">
        <f>'Data Input'!$C$10</f>
        <v>295</v>
      </c>
      <c r="D307" s="6" t="e">
        <f>-PPMT('Data Input'!$C$8/12,$B$4-B308,$B$4,$F$4)</f>
        <v>#NUM!</v>
      </c>
      <c r="E307" s="6" t="e">
        <f>-IPMT('Data Input'!$C$8/12,$B$4-B308,$B$4,$F$4)</f>
        <v>#NUM!</v>
      </c>
      <c r="F307" s="8" t="e">
        <f t="shared" si="14"/>
        <v>#NUM!</v>
      </c>
    </row>
    <row r="308" spans="1:6" x14ac:dyDescent="0.2">
      <c r="A308" s="1">
        <f t="shared" si="12"/>
        <v>304</v>
      </c>
      <c r="B308" s="1">
        <f t="shared" si="13"/>
        <v>-126</v>
      </c>
      <c r="C308" s="5">
        <f>'Data Input'!$C$10</f>
        <v>295</v>
      </c>
      <c r="D308" s="6" t="e">
        <f>-PPMT('Data Input'!$C$8/12,$B$4-B309,$B$4,$F$4)</f>
        <v>#NUM!</v>
      </c>
      <c r="E308" s="6" t="e">
        <f>-IPMT('Data Input'!$C$8/12,$B$4-B309,$B$4,$F$4)</f>
        <v>#NUM!</v>
      </c>
      <c r="F308" s="8" t="e">
        <f t="shared" si="14"/>
        <v>#NUM!</v>
      </c>
    </row>
    <row r="309" spans="1:6" x14ac:dyDescent="0.2">
      <c r="A309" s="1">
        <f t="shared" si="12"/>
        <v>305</v>
      </c>
      <c r="B309" s="1">
        <f t="shared" si="13"/>
        <v>-127</v>
      </c>
      <c r="C309" s="5">
        <f>'Data Input'!$C$10</f>
        <v>295</v>
      </c>
      <c r="D309" s="6" t="e">
        <f>-PPMT('Data Input'!$C$8/12,$B$4-B310,$B$4,$F$4)</f>
        <v>#NUM!</v>
      </c>
      <c r="E309" s="6" t="e">
        <f>-IPMT('Data Input'!$C$8/12,$B$4-B310,$B$4,$F$4)</f>
        <v>#NUM!</v>
      </c>
      <c r="F309" s="8" t="e">
        <f t="shared" si="14"/>
        <v>#NUM!</v>
      </c>
    </row>
    <row r="310" spans="1:6" x14ac:dyDescent="0.2">
      <c r="A310" s="1">
        <f t="shared" si="12"/>
        <v>306</v>
      </c>
      <c r="B310" s="1">
        <f t="shared" si="13"/>
        <v>-128</v>
      </c>
      <c r="C310" s="5">
        <f>'Data Input'!$C$10</f>
        <v>295</v>
      </c>
      <c r="D310" s="6" t="e">
        <f>-PPMT('Data Input'!$C$8/12,$B$4-B311,$B$4,$F$4)</f>
        <v>#NUM!</v>
      </c>
      <c r="E310" s="6" t="e">
        <f>-IPMT('Data Input'!$C$8/12,$B$4-B311,$B$4,$F$4)</f>
        <v>#NUM!</v>
      </c>
      <c r="F310" s="8" t="e">
        <f t="shared" si="14"/>
        <v>#NUM!</v>
      </c>
    </row>
    <row r="311" spans="1:6" x14ac:dyDescent="0.2">
      <c r="A311" s="1">
        <f t="shared" si="12"/>
        <v>307</v>
      </c>
      <c r="B311" s="1">
        <f t="shared" si="13"/>
        <v>-129</v>
      </c>
      <c r="C311" s="5">
        <f>'Data Input'!$C$10</f>
        <v>295</v>
      </c>
      <c r="D311" s="6" t="e">
        <f>-PPMT('Data Input'!$C$8/12,$B$4-B312,$B$4,$F$4)</f>
        <v>#NUM!</v>
      </c>
      <c r="E311" s="6" t="e">
        <f>-IPMT('Data Input'!$C$8/12,$B$4-B312,$B$4,$F$4)</f>
        <v>#NUM!</v>
      </c>
      <c r="F311" s="8" t="e">
        <f t="shared" si="14"/>
        <v>#NUM!</v>
      </c>
    </row>
    <row r="312" spans="1:6" x14ac:dyDescent="0.2">
      <c r="A312" s="1">
        <f t="shared" si="12"/>
        <v>308</v>
      </c>
      <c r="B312" s="1">
        <f t="shared" si="13"/>
        <v>-130</v>
      </c>
      <c r="C312" s="5">
        <f>'Data Input'!$C$10</f>
        <v>295</v>
      </c>
      <c r="D312" s="6" t="e">
        <f>-PPMT('Data Input'!$C$8/12,$B$4-B313,$B$4,$F$4)</f>
        <v>#NUM!</v>
      </c>
      <c r="E312" s="6" t="e">
        <f>-IPMT('Data Input'!$C$8/12,$B$4-B313,$B$4,$F$4)</f>
        <v>#NUM!</v>
      </c>
      <c r="F312" s="8" t="e">
        <f t="shared" si="14"/>
        <v>#NUM!</v>
      </c>
    </row>
    <row r="313" spans="1:6" x14ac:dyDescent="0.2">
      <c r="A313" s="1">
        <f t="shared" si="12"/>
        <v>309</v>
      </c>
      <c r="B313" s="1">
        <f t="shared" si="13"/>
        <v>-131</v>
      </c>
      <c r="C313" s="5">
        <f>'Data Input'!$C$10</f>
        <v>295</v>
      </c>
      <c r="D313" s="6" t="e">
        <f>-PPMT('Data Input'!$C$8/12,$B$4-B314,$B$4,$F$4)</f>
        <v>#NUM!</v>
      </c>
      <c r="E313" s="6" t="e">
        <f>-IPMT('Data Input'!$C$8/12,$B$4-B314,$B$4,$F$4)</f>
        <v>#NUM!</v>
      </c>
      <c r="F313" s="8" t="e">
        <f t="shared" si="14"/>
        <v>#NUM!</v>
      </c>
    </row>
    <row r="314" spans="1:6" x14ac:dyDescent="0.2">
      <c r="A314" s="1">
        <f t="shared" si="12"/>
        <v>310</v>
      </c>
      <c r="B314" s="1">
        <f t="shared" si="13"/>
        <v>-132</v>
      </c>
      <c r="C314" s="5">
        <f>'Data Input'!$C$10</f>
        <v>295</v>
      </c>
      <c r="D314" s="6" t="e">
        <f>-PPMT('Data Input'!$C$8/12,$B$4-B315,$B$4,$F$4)</f>
        <v>#NUM!</v>
      </c>
      <c r="E314" s="6" t="e">
        <f>-IPMT('Data Input'!$C$8/12,$B$4-B315,$B$4,$F$4)</f>
        <v>#NUM!</v>
      </c>
      <c r="F314" s="8" t="e">
        <f t="shared" si="14"/>
        <v>#NUM!</v>
      </c>
    </row>
    <row r="315" spans="1:6" x14ac:dyDescent="0.2">
      <c r="A315" s="1">
        <f t="shared" si="12"/>
        <v>311</v>
      </c>
      <c r="B315" s="1">
        <f t="shared" si="13"/>
        <v>-133</v>
      </c>
      <c r="C315" s="5">
        <f>'Data Input'!$C$10</f>
        <v>295</v>
      </c>
      <c r="D315" s="6" t="e">
        <f>-PPMT('Data Input'!$C$8/12,$B$4-B316,$B$4,$F$4)</f>
        <v>#NUM!</v>
      </c>
      <c r="E315" s="6" t="e">
        <f>-IPMT('Data Input'!$C$8/12,$B$4-B316,$B$4,$F$4)</f>
        <v>#NUM!</v>
      </c>
      <c r="F315" s="8" t="e">
        <f t="shared" si="14"/>
        <v>#NUM!</v>
      </c>
    </row>
    <row r="316" spans="1:6" x14ac:dyDescent="0.2">
      <c r="A316" s="2">
        <f t="shared" si="12"/>
        <v>312</v>
      </c>
      <c r="B316" s="3">
        <f t="shared" si="13"/>
        <v>-134</v>
      </c>
      <c r="C316" s="5">
        <f>'Data Input'!$C$10</f>
        <v>295</v>
      </c>
      <c r="D316" s="6" t="e">
        <f>-PPMT('Data Input'!$C$8/12,$B$4-B317,$B$4,$F$4)</f>
        <v>#NUM!</v>
      </c>
      <c r="E316" s="6" t="e">
        <f>-IPMT('Data Input'!$C$8/12,$B$4-B317,$B$4,$F$4)</f>
        <v>#NUM!</v>
      </c>
      <c r="F316" s="9" t="e">
        <f t="shared" si="14"/>
        <v>#NUM!</v>
      </c>
    </row>
    <row r="317" spans="1:6" x14ac:dyDescent="0.2">
      <c r="A317" s="1">
        <f t="shared" si="12"/>
        <v>313</v>
      </c>
      <c r="B317" s="1">
        <f t="shared" si="13"/>
        <v>-135</v>
      </c>
      <c r="C317" s="5">
        <f>'Data Input'!$C$10</f>
        <v>295</v>
      </c>
      <c r="D317" s="6" t="e">
        <f>-PPMT('Data Input'!$C$8/12,$B$4-B318,$B$4,$F$4)</f>
        <v>#NUM!</v>
      </c>
      <c r="E317" s="6" t="e">
        <f>-IPMT('Data Input'!$C$8/12,$B$4-B318,$B$4,$F$4)</f>
        <v>#NUM!</v>
      </c>
      <c r="F317" s="8" t="e">
        <f t="shared" si="14"/>
        <v>#NUM!</v>
      </c>
    </row>
    <row r="318" spans="1:6" x14ac:dyDescent="0.2">
      <c r="A318" s="1">
        <f t="shared" si="12"/>
        <v>314</v>
      </c>
      <c r="B318" s="1">
        <f t="shared" si="13"/>
        <v>-136</v>
      </c>
      <c r="C318" s="5">
        <f>'Data Input'!$C$10</f>
        <v>295</v>
      </c>
      <c r="D318" s="6" t="e">
        <f>-PPMT('Data Input'!$C$8/12,$B$4-B319,$B$4,$F$4)</f>
        <v>#NUM!</v>
      </c>
      <c r="E318" s="6" t="e">
        <f>-IPMT('Data Input'!$C$8/12,$B$4-B319,$B$4,$F$4)</f>
        <v>#NUM!</v>
      </c>
      <c r="F318" s="8" t="e">
        <f t="shared" si="14"/>
        <v>#NUM!</v>
      </c>
    </row>
    <row r="319" spans="1:6" x14ac:dyDescent="0.2">
      <c r="A319" s="1">
        <f t="shared" si="12"/>
        <v>315</v>
      </c>
      <c r="B319" s="1">
        <f t="shared" si="13"/>
        <v>-137</v>
      </c>
      <c r="C319" s="5">
        <f>'Data Input'!$C$10</f>
        <v>295</v>
      </c>
      <c r="D319" s="6" t="e">
        <f>-PPMT('Data Input'!$C$8/12,$B$4-B320,$B$4,$F$4)</f>
        <v>#NUM!</v>
      </c>
      <c r="E319" s="6" t="e">
        <f>-IPMT('Data Input'!$C$8/12,$B$4-B320,$B$4,$F$4)</f>
        <v>#NUM!</v>
      </c>
      <c r="F319" s="8" t="e">
        <f t="shared" si="14"/>
        <v>#NUM!</v>
      </c>
    </row>
    <row r="320" spans="1:6" x14ac:dyDescent="0.2">
      <c r="A320" s="1">
        <f t="shared" si="12"/>
        <v>316</v>
      </c>
      <c r="B320" s="1">
        <f t="shared" si="13"/>
        <v>-138</v>
      </c>
      <c r="C320" s="5">
        <f>'Data Input'!$C$10</f>
        <v>295</v>
      </c>
      <c r="D320" s="6" t="e">
        <f>-PPMT('Data Input'!$C$8/12,$B$4-B321,$B$4,$F$4)</f>
        <v>#NUM!</v>
      </c>
      <c r="E320" s="6" t="e">
        <f>-IPMT('Data Input'!$C$8/12,$B$4-B321,$B$4,$F$4)</f>
        <v>#NUM!</v>
      </c>
      <c r="F320" s="8" t="e">
        <f t="shared" si="14"/>
        <v>#NUM!</v>
      </c>
    </row>
    <row r="321" spans="1:6" x14ac:dyDescent="0.2">
      <c r="A321" s="1">
        <f t="shared" si="12"/>
        <v>317</v>
      </c>
      <c r="B321" s="1">
        <f t="shared" si="13"/>
        <v>-139</v>
      </c>
      <c r="C321" s="5">
        <f>'Data Input'!$C$10</f>
        <v>295</v>
      </c>
      <c r="D321" s="6" t="e">
        <f>-PPMT('Data Input'!$C$8/12,$B$4-B322,$B$4,$F$4)</f>
        <v>#NUM!</v>
      </c>
      <c r="E321" s="6" t="e">
        <f>-IPMT('Data Input'!$C$8/12,$B$4-B322,$B$4,$F$4)</f>
        <v>#NUM!</v>
      </c>
      <c r="F321" s="8" t="e">
        <f t="shared" si="14"/>
        <v>#NUM!</v>
      </c>
    </row>
    <row r="322" spans="1:6" x14ac:dyDescent="0.2">
      <c r="A322" s="1">
        <f t="shared" si="12"/>
        <v>318</v>
      </c>
      <c r="B322" s="1">
        <f t="shared" si="13"/>
        <v>-140</v>
      </c>
      <c r="C322" s="5">
        <f>'Data Input'!$C$10</f>
        <v>295</v>
      </c>
      <c r="D322" s="6" t="e">
        <f>-PPMT('Data Input'!$C$8/12,$B$4-B323,$B$4,$F$4)</f>
        <v>#NUM!</v>
      </c>
      <c r="E322" s="6" t="e">
        <f>-IPMT('Data Input'!$C$8/12,$B$4-B323,$B$4,$F$4)</f>
        <v>#NUM!</v>
      </c>
      <c r="F322" s="8" t="e">
        <f t="shared" si="14"/>
        <v>#NUM!</v>
      </c>
    </row>
    <row r="323" spans="1:6" x14ac:dyDescent="0.2">
      <c r="A323" s="1">
        <f t="shared" si="12"/>
        <v>319</v>
      </c>
      <c r="B323" s="1">
        <f t="shared" si="13"/>
        <v>-141</v>
      </c>
      <c r="C323" s="5">
        <f>'Data Input'!$C$10</f>
        <v>295</v>
      </c>
      <c r="D323" s="6" t="e">
        <f>-PPMT('Data Input'!$C$8/12,$B$4-B324,$B$4,$F$4)</f>
        <v>#NUM!</v>
      </c>
      <c r="E323" s="6" t="e">
        <f>-IPMT('Data Input'!$C$8/12,$B$4-B324,$B$4,$F$4)</f>
        <v>#NUM!</v>
      </c>
      <c r="F323" s="8" t="e">
        <f t="shared" si="14"/>
        <v>#NUM!</v>
      </c>
    </row>
    <row r="324" spans="1:6" x14ac:dyDescent="0.2">
      <c r="A324" s="1">
        <f t="shared" si="12"/>
        <v>320</v>
      </c>
      <c r="B324" s="1">
        <f t="shared" si="13"/>
        <v>-142</v>
      </c>
      <c r="C324" s="5">
        <f>'Data Input'!$C$10</f>
        <v>295</v>
      </c>
      <c r="D324" s="6" t="e">
        <f>-PPMT('Data Input'!$C$8/12,$B$4-B325,$B$4,$F$4)</f>
        <v>#NUM!</v>
      </c>
      <c r="E324" s="6" t="e">
        <f>-IPMT('Data Input'!$C$8/12,$B$4-B325,$B$4,$F$4)</f>
        <v>#NUM!</v>
      </c>
      <c r="F324" s="8" t="e">
        <f t="shared" si="14"/>
        <v>#NUM!</v>
      </c>
    </row>
    <row r="325" spans="1:6" x14ac:dyDescent="0.2">
      <c r="A325" s="1">
        <f t="shared" ref="A325:A364" si="15">$B$4-B325</f>
        <v>321</v>
      </c>
      <c r="B325" s="1">
        <f t="shared" ref="B325:B364" si="16">B324-1</f>
        <v>-143</v>
      </c>
      <c r="C325" s="5">
        <f>'Data Input'!$C$10</f>
        <v>295</v>
      </c>
      <c r="D325" s="6" t="e">
        <f>-PPMT('Data Input'!$C$8/12,$B$4-B326,$B$4,$F$4)</f>
        <v>#NUM!</v>
      </c>
      <c r="E325" s="6" t="e">
        <f>-IPMT('Data Input'!$C$8/12,$B$4-B326,$B$4,$F$4)</f>
        <v>#NUM!</v>
      </c>
      <c r="F325" s="8" t="e">
        <f t="shared" ref="F325:F364" si="17">F324-D324</f>
        <v>#NUM!</v>
      </c>
    </row>
    <row r="326" spans="1:6" x14ac:dyDescent="0.2">
      <c r="A326" s="1">
        <f t="shared" si="15"/>
        <v>322</v>
      </c>
      <c r="B326" s="1">
        <f t="shared" si="16"/>
        <v>-144</v>
      </c>
      <c r="C326" s="5">
        <f>'Data Input'!$C$10</f>
        <v>295</v>
      </c>
      <c r="D326" s="6" t="e">
        <f>-PPMT('Data Input'!$C$8/12,$B$4-B327,$B$4,$F$4)</f>
        <v>#NUM!</v>
      </c>
      <c r="E326" s="6" t="e">
        <f>-IPMT('Data Input'!$C$8/12,$B$4-B327,$B$4,$F$4)</f>
        <v>#NUM!</v>
      </c>
      <c r="F326" s="8" t="e">
        <f t="shared" si="17"/>
        <v>#NUM!</v>
      </c>
    </row>
    <row r="327" spans="1:6" x14ac:dyDescent="0.2">
      <c r="A327" s="1">
        <f t="shared" si="15"/>
        <v>323</v>
      </c>
      <c r="B327" s="1">
        <f t="shared" si="16"/>
        <v>-145</v>
      </c>
      <c r="C327" s="5">
        <f>'Data Input'!$C$10</f>
        <v>295</v>
      </c>
      <c r="D327" s="6" t="e">
        <f>-PPMT('Data Input'!$C$8/12,$B$4-B328,$B$4,$F$4)</f>
        <v>#NUM!</v>
      </c>
      <c r="E327" s="6" t="e">
        <f>-IPMT('Data Input'!$C$8/12,$B$4-B328,$B$4,$F$4)</f>
        <v>#NUM!</v>
      </c>
      <c r="F327" s="8" t="e">
        <f t="shared" si="17"/>
        <v>#NUM!</v>
      </c>
    </row>
    <row r="328" spans="1:6" x14ac:dyDescent="0.2">
      <c r="A328" s="2">
        <f t="shared" si="15"/>
        <v>324</v>
      </c>
      <c r="B328" s="3">
        <f t="shared" si="16"/>
        <v>-146</v>
      </c>
      <c r="C328" s="5">
        <f>'Data Input'!$C$10</f>
        <v>295</v>
      </c>
      <c r="D328" s="6" t="e">
        <f>-PPMT('Data Input'!$C$8/12,$B$4-B329,$B$4,$F$4)</f>
        <v>#NUM!</v>
      </c>
      <c r="E328" s="6" t="e">
        <f>-IPMT('Data Input'!$C$8/12,$B$4-B329,$B$4,$F$4)</f>
        <v>#NUM!</v>
      </c>
      <c r="F328" s="9" t="e">
        <f t="shared" si="17"/>
        <v>#NUM!</v>
      </c>
    </row>
    <row r="329" spans="1:6" x14ac:dyDescent="0.2">
      <c r="A329" s="1">
        <f t="shared" si="15"/>
        <v>325</v>
      </c>
      <c r="B329" s="1">
        <f t="shared" si="16"/>
        <v>-147</v>
      </c>
      <c r="C329" s="5">
        <f>'Data Input'!$C$10</f>
        <v>295</v>
      </c>
      <c r="D329" s="6" t="e">
        <f>-PPMT('Data Input'!$C$8/12,$B$4-B330,$B$4,$F$4)</f>
        <v>#NUM!</v>
      </c>
      <c r="E329" s="6" t="e">
        <f>-IPMT('Data Input'!$C$8/12,$B$4-B330,$B$4,$F$4)</f>
        <v>#NUM!</v>
      </c>
      <c r="F329" s="8" t="e">
        <f t="shared" si="17"/>
        <v>#NUM!</v>
      </c>
    </row>
    <row r="330" spans="1:6" x14ac:dyDescent="0.2">
      <c r="A330" s="1">
        <f t="shared" si="15"/>
        <v>326</v>
      </c>
      <c r="B330" s="1">
        <f t="shared" si="16"/>
        <v>-148</v>
      </c>
      <c r="C330" s="5">
        <f>'Data Input'!$C$10</f>
        <v>295</v>
      </c>
      <c r="D330" s="6" t="e">
        <f>-PPMT('Data Input'!$C$8/12,$B$4-B331,$B$4,$F$4)</f>
        <v>#NUM!</v>
      </c>
      <c r="E330" s="6" t="e">
        <f>-IPMT('Data Input'!$C$8/12,$B$4-B331,$B$4,$F$4)</f>
        <v>#NUM!</v>
      </c>
      <c r="F330" s="8" t="e">
        <f t="shared" si="17"/>
        <v>#NUM!</v>
      </c>
    </row>
    <row r="331" spans="1:6" x14ac:dyDescent="0.2">
      <c r="A331" s="1">
        <f t="shared" si="15"/>
        <v>327</v>
      </c>
      <c r="B331" s="1">
        <f t="shared" si="16"/>
        <v>-149</v>
      </c>
      <c r="C331" s="5">
        <f>'Data Input'!$C$10</f>
        <v>295</v>
      </c>
      <c r="D331" s="6" t="e">
        <f>-PPMT('Data Input'!$C$8/12,$B$4-B332,$B$4,$F$4)</f>
        <v>#NUM!</v>
      </c>
      <c r="E331" s="6" t="e">
        <f>-IPMT('Data Input'!$C$8/12,$B$4-B332,$B$4,$F$4)</f>
        <v>#NUM!</v>
      </c>
      <c r="F331" s="8" t="e">
        <f t="shared" si="17"/>
        <v>#NUM!</v>
      </c>
    </row>
    <row r="332" spans="1:6" x14ac:dyDescent="0.2">
      <c r="A332" s="1">
        <f t="shared" si="15"/>
        <v>328</v>
      </c>
      <c r="B332" s="1">
        <f t="shared" si="16"/>
        <v>-150</v>
      </c>
      <c r="C332" s="5">
        <f>'Data Input'!$C$10</f>
        <v>295</v>
      </c>
      <c r="D332" s="6" t="e">
        <f>-PPMT('Data Input'!$C$8/12,$B$4-B333,$B$4,$F$4)</f>
        <v>#NUM!</v>
      </c>
      <c r="E332" s="6" t="e">
        <f>-IPMT('Data Input'!$C$8/12,$B$4-B333,$B$4,$F$4)</f>
        <v>#NUM!</v>
      </c>
      <c r="F332" s="8" t="e">
        <f t="shared" si="17"/>
        <v>#NUM!</v>
      </c>
    </row>
    <row r="333" spans="1:6" x14ac:dyDescent="0.2">
      <c r="A333" s="1">
        <f t="shared" si="15"/>
        <v>329</v>
      </c>
      <c r="B333" s="1">
        <f t="shared" si="16"/>
        <v>-151</v>
      </c>
      <c r="C333" s="5">
        <f>'Data Input'!$C$10</f>
        <v>295</v>
      </c>
      <c r="D333" s="6" t="e">
        <f>-PPMT('Data Input'!$C$8/12,$B$4-B334,$B$4,$F$4)</f>
        <v>#NUM!</v>
      </c>
      <c r="E333" s="6" t="e">
        <f>-IPMT('Data Input'!$C$8/12,$B$4-B334,$B$4,$F$4)</f>
        <v>#NUM!</v>
      </c>
      <c r="F333" s="8" t="e">
        <f t="shared" si="17"/>
        <v>#NUM!</v>
      </c>
    </row>
    <row r="334" spans="1:6" x14ac:dyDescent="0.2">
      <c r="A334" s="1">
        <f t="shared" si="15"/>
        <v>330</v>
      </c>
      <c r="B334" s="1">
        <f t="shared" si="16"/>
        <v>-152</v>
      </c>
      <c r="C334" s="5">
        <f>'Data Input'!$C$10</f>
        <v>295</v>
      </c>
      <c r="D334" s="6" t="e">
        <f>-PPMT('Data Input'!$C$8/12,$B$4-B335,$B$4,$F$4)</f>
        <v>#NUM!</v>
      </c>
      <c r="E334" s="6" t="e">
        <f>-IPMT('Data Input'!$C$8/12,$B$4-B335,$B$4,$F$4)</f>
        <v>#NUM!</v>
      </c>
      <c r="F334" s="8" t="e">
        <f t="shared" si="17"/>
        <v>#NUM!</v>
      </c>
    </row>
    <row r="335" spans="1:6" x14ac:dyDescent="0.2">
      <c r="A335" s="1">
        <f t="shared" si="15"/>
        <v>331</v>
      </c>
      <c r="B335" s="1">
        <f t="shared" si="16"/>
        <v>-153</v>
      </c>
      <c r="C335" s="5">
        <f>'Data Input'!$C$10</f>
        <v>295</v>
      </c>
      <c r="D335" s="6" t="e">
        <f>-PPMT('Data Input'!$C$8/12,$B$4-B336,$B$4,$F$4)</f>
        <v>#NUM!</v>
      </c>
      <c r="E335" s="6" t="e">
        <f>-IPMT('Data Input'!$C$8/12,$B$4-B336,$B$4,$F$4)</f>
        <v>#NUM!</v>
      </c>
      <c r="F335" s="8" t="e">
        <f t="shared" si="17"/>
        <v>#NUM!</v>
      </c>
    </row>
    <row r="336" spans="1:6" x14ac:dyDescent="0.2">
      <c r="A336" s="1">
        <f t="shared" si="15"/>
        <v>332</v>
      </c>
      <c r="B336" s="1">
        <f t="shared" si="16"/>
        <v>-154</v>
      </c>
      <c r="C336" s="5">
        <f>'Data Input'!$C$10</f>
        <v>295</v>
      </c>
      <c r="D336" s="6" t="e">
        <f>-PPMT('Data Input'!$C$8/12,$B$4-B337,$B$4,$F$4)</f>
        <v>#NUM!</v>
      </c>
      <c r="E336" s="6" t="e">
        <f>-IPMT('Data Input'!$C$8/12,$B$4-B337,$B$4,$F$4)</f>
        <v>#NUM!</v>
      </c>
      <c r="F336" s="8" t="e">
        <f t="shared" si="17"/>
        <v>#NUM!</v>
      </c>
    </row>
    <row r="337" spans="1:6" x14ac:dyDescent="0.2">
      <c r="A337" s="1">
        <f t="shared" si="15"/>
        <v>333</v>
      </c>
      <c r="B337" s="1">
        <f t="shared" si="16"/>
        <v>-155</v>
      </c>
      <c r="C337" s="5">
        <f>'Data Input'!$C$10</f>
        <v>295</v>
      </c>
      <c r="D337" s="6" t="e">
        <f>-PPMT('Data Input'!$C$8/12,$B$4-B338,$B$4,$F$4)</f>
        <v>#NUM!</v>
      </c>
      <c r="E337" s="6" t="e">
        <f>-IPMT('Data Input'!$C$8/12,$B$4-B338,$B$4,$F$4)</f>
        <v>#NUM!</v>
      </c>
      <c r="F337" s="8" t="e">
        <f t="shared" si="17"/>
        <v>#NUM!</v>
      </c>
    </row>
    <row r="338" spans="1:6" x14ac:dyDescent="0.2">
      <c r="A338" s="1">
        <f t="shared" si="15"/>
        <v>334</v>
      </c>
      <c r="B338" s="1">
        <f t="shared" si="16"/>
        <v>-156</v>
      </c>
      <c r="C338" s="5">
        <f>'Data Input'!$C$10</f>
        <v>295</v>
      </c>
      <c r="D338" s="6" t="e">
        <f>-PPMT('Data Input'!$C$8/12,$B$4-B339,$B$4,$F$4)</f>
        <v>#NUM!</v>
      </c>
      <c r="E338" s="6" t="e">
        <f>-IPMT('Data Input'!$C$8/12,$B$4-B339,$B$4,$F$4)</f>
        <v>#NUM!</v>
      </c>
      <c r="F338" s="8" t="e">
        <f t="shared" si="17"/>
        <v>#NUM!</v>
      </c>
    </row>
    <row r="339" spans="1:6" x14ac:dyDescent="0.2">
      <c r="A339" s="1">
        <f t="shared" si="15"/>
        <v>335</v>
      </c>
      <c r="B339" s="1">
        <f t="shared" si="16"/>
        <v>-157</v>
      </c>
      <c r="C339" s="5">
        <f>'Data Input'!$C$10</f>
        <v>295</v>
      </c>
      <c r="D339" s="6" t="e">
        <f>-PPMT('Data Input'!$C$8/12,$B$4-B340,$B$4,$F$4)</f>
        <v>#NUM!</v>
      </c>
      <c r="E339" s="6" t="e">
        <f>-IPMT('Data Input'!$C$8/12,$B$4-B340,$B$4,$F$4)</f>
        <v>#NUM!</v>
      </c>
      <c r="F339" s="8" t="e">
        <f t="shared" si="17"/>
        <v>#NUM!</v>
      </c>
    </row>
    <row r="340" spans="1:6" x14ac:dyDescent="0.2">
      <c r="A340" s="2">
        <f t="shared" si="15"/>
        <v>336</v>
      </c>
      <c r="B340" s="3">
        <f t="shared" si="16"/>
        <v>-158</v>
      </c>
      <c r="C340" s="5">
        <f>'Data Input'!$C$10</f>
        <v>295</v>
      </c>
      <c r="D340" s="6" t="e">
        <f>-PPMT('Data Input'!$C$8/12,$B$4-B341,$B$4,$F$4)</f>
        <v>#NUM!</v>
      </c>
      <c r="E340" s="6" t="e">
        <f>-IPMT('Data Input'!$C$8/12,$B$4-B341,$B$4,$F$4)</f>
        <v>#NUM!</v>
      </c>
      <c r="F340" s="9" t="e">
        <f t="shared" si="17"/>
        <v>#NUM!</v>
      </c>
    </row>
    <row r="341" spans="1:6" x14ac:dyDescent="0.2">
      <c r="A341" s="1">
        <f t="shared" si="15"/>
        <v>337</v>
      </c>
      <c r="B341" s="1">
        <f t="shared" si="16"/>
        <v>-159</v>
      </c>
      <c r="C341" s="5">
        <f>'Data Input'!$C$10</f>
        <v>295</v>
      </c>
      <c r="D341" s="6" t="e">
        <f>-PPMT('Data Input'!$C$8/12,$B$4-B342,$B$4,$F$4)</f>
        <v>#NUM!</v>
      </c>
      <c r="E341" s="6" t="e">
        <f>-IPMT('Data Input'!$C$8/12,$B$4-B342,$B$4,$F$4)</f>
        <v>#NUM!</v>
      </c>
      <c r="F341" s="8" t="e">
        <f t="shared" si="17"/>
        <v>#NUM!</v>
      </c>
    </row>
    <row r="342" spans="1:6" x14ac:dyDescent="0.2">
      <c r="A342" s="1">
        <f t="shared" si="15"/>
        <v>338</v>
      </c>
      <c r="B342" s="1">
        <f t="shared" si="16"/>
        <v>-160</v>
      </c>
      <c r="C342" s="5">
        <f>'Data Input'!$C$10</f>
        <v>295</v>
      </c>
      <c r="D342" s="6" t="e">
        <f>-PPMT('Data Input'!$C$8/12,$B$4-B343,$B$4,$F$4)</f>
        <v>#NUM!</v>
      </c>
      <c r="E342" s="6" t="e">
        <f>-IPMT('Data Input'!$C$8/12,$B$4-B343,$B$4,$F$4)</f>
        <v>#NUM!</v>
      </c>
      <c r="F342" s="8" t="e">
        <f t="shared" si="17"/>
        <v>#NUM!</v>
      </c>
    </row>
    <row r="343" spans="1:6" x14ac:dyDescent="0.2">
      <c r="A343" s="1">
        <f t="shared" si="15"/>
        <v>339</v>
      </c>
      <c r="B343" s="1">
        <f t="shared" si="16"/>
        <v>-161</v>
      </c>
      <c r="C343" s="5">
        <f>'Data Input'!$C$10</f>
        <v>295</v>
      </c>
      <c r="D343" s="6" t="e">
        <f>-PPMT('Data Input'!$C$8/12,$B$4-B344,$B$4,$F$4)</f>
        <v>#NUM!</v>
      </c>
      <c r="E343" s="6" t="e">
        <f>-IPMT('Data Input'!$C$8/12,$B$4-B344,$B$4,$F$4)</f>
        <v>#NUM!</v>
      </c>
      <c r="F343" s="8" t="e">
        <f t="shared" si="17"/>
        <v>#NUM!</v>
      </c>
    </row>
    <row r="344" spans="1:6" x14ac:dyDescent="0.2">
      <c r="A344" s="1">
        <f t="shared" si="15"/>
        <v>340</v>
      </c>
      <c r="B344" s="1">
        <f t="shared" si="16"/>
        <v>-162</v>
      </c>
      <c r="C344" s="5">
        <f>'Data Input'!$C$10</f>
        <v>295</v>
      </c>
      <c r="D344" s="6" t="e">
        <f>-PPMT('Data Input'!$C$8/12,$B$4-B345,$B$4,$F$4)</f>
        <v>#NUM!</v>
      </c>
      <c r="E344" s="6" t="e">
        <f>-IPMT('Data Input'!$C$8/12,$B$4-B345,$B$4,$F$4)</f>
        <v>#NUM!</v>
      </c>
      <c r="F344" s="8" t="e">
        <f t="shared" si="17"/>
        <v>#NUM!</v>
      </c>
    </row>
    <row r="345" spans="1:6" x14ac:dyDescent="0.2">
      <c r="A345" s="1">
        <f t="shared" si="15"/>
        <v>341</v>
      </c>
      <c r="B345" s="1">
        <f t="shared" si="16"/>
        <v>-163</v>
      </c>
      <c r="C345" s="5">
        <f>'Data Input'!$C$10</f>
        <v>295</v>
      </c>
      <c r="D345" s="6" t="e">
        <f>-PPMT('Data Input'!$C$8/12,$B$4-B346,$B$4,$F$4)</f>
        <v>#NUM!</v>
      </c>
      <c r="E345" s="6" t="e">
        <f>-IPMT('Data Input'!$C$8/12,$B$4-B346,$B$4,$F$4)</f>
        <v>#NUM!</v>
      </c>
      <c r="F345" s="8" t="e">
        <f t="shared" si="17"/>
        <v>#NUM!</v>
      </c>
    </row>
    <row r="346" spans="1:6" x14ac:dyDescent="0.2">
      <c r="A346" s="1">
        <f t="shared" si="15"/>
        <v>342</v>
      </c>
      <c r="B346" s="1">
        <f t="shared" si="16"/>
        <v>-164</v>
      </c>
      <c r="C346" s="5">
        <f>'Data Input'!$C$10</f>
        <v>295</v>
      </c>
      <c r="D346" s="6" t="e">
        <f>-PPMT('Data Input'!$C$8/12,$B$4-B347,$B$4,$F$4)</f>
        <v>#NUM!</v>
      </c>
      <c r="E346" s="6" t="e">
        <f>-IPMT('Data Input'!$C$8/12,$B$4-B347,$B$4,$F$4)</f>
        <v>#NUM!</v>
      </c>
      <c r="F346" s="8" t="e">
        <f t="shared" si="17"/>
        <v>#NUM!</v>
      </c>
    </row>
    <row r="347" spans="1:6" x14ac:dyDescent="0.2">
      <c r="A347" s="1">
        <f t="shared" si="15"/>
        <v>343</v>
      </c>
      <c r="B347" s="1">
        <f t="shared" si="16"/>
        <v>-165</v>
      </c>
      <c r="C347" s="5">
        <f>'Data Input'!$C$10</f>
        <v>295</v>
      </c>
      <c r="D347" s="6" t="e">
        <f>-PPMT('Data Input'!$C$8/12,$B$4-B348,$B$4,$F$4)</f>
        <v>#NUM!</v>
      </c>
      <c r="E347" s="6" t="e">
        <f>-IPMT('Data Input'!$C$8/12,$B$4-B348,$B$4,$F$4)</f>
        <v>#NUM!</v>
      </c>
      <c r="F347" s="8" t="e">
        <f t="shared" si="17"/>
        <v>#NUM!</v>
      </c>
    </row>
    <row r="348" spans="1:6" x14ac:dyDescent="0.2">
      <c r="A348" s="1">
        <f t="shared" si="15"/>
        <v>344</v>
      </c>
      <c r="B348" s="1">
        <f t="shared" si="16"/>
        <v>-166</v>
      </c>
      <c r="C348" s="5">
        <f>'Data Input'!$C$10</f>
        <v>295</v>
      </c>
      <c r="D348" s="6" t="e">
        <f>-PPMT('Data Input'!$C$8/12,$B$4-B349,$B$4,$F$4)</f>
        <v>#NUM!</v>
      </c>
      <c r="E348" s="6" t="e">
        <f>-IPMT('Data Input'!$C$8/12,$B$4-B349,$B$4,$F$4)</f>
        <v>#NUM!</v>
      </c>
      <c r="F348" s="8" t="e">
        <f t="shared" si="17"/>
        <v>#NUM!</v>
      </c>
    </row>
    <row r="349" spans="1:6" x14ac:dyDescent="0.2">
      <c r="A349" s="1">
        <f t="shared" si="15"/>
        <v>345</v>
      </c>
      <c r="B349" s="1">
        <f t="shared" si="16"/>
        <v>-167</v>
      </c>
      <c r="C349" s="5">
        <f>'Data Input'!$C$10</f>
        <v>295</v>
      </c>
      <c r="D349" s="6" t="e">
        <f>-PPMT('Data Input'!$C$8/12,$B$4-B350,$B$4,$F$4)</f>
        <v>#NUM!</v>
      </c>
      <c r="E349" s="6" t="e">
        <f>-IPMT('Data Input'!$C$8/12,$B$4-B350,$B$4,$F$4)</f>
        <v>#NUM!</v>
      </c>
      <c r="F349" s="8" t="e">
        <f t="shared" si="17"/>
        <v>#NUM!</v>
      </c>
    </row>
    <row r="350" spans="1:6" x14ac:dyDescent="0.2">
      <c r="A350" s="1">
        <f t="shared" si="15"/>
        <v>346</v>
      </c>
      <c r="B350" s="1">
        <f t="shared" si="16"/>
        <v>-168</v>
      </c>
      <c r="C350" s="5">
        <f>'Data Input'!$C$10</f>
        <v>295</v>
      </c>
      <c r="D350" s="6" t="e">
        <f>-PPMT('Data Input'!$C$8/12,$B$4-B351,$B$4,$F$4)</f>
        <v>#NUM!</v>
      </c>
      <c r="E350" s="6" t="e">
        <f>-IPMT('Data Input'!$C$8/12,$B$4-B351,$B$4,$F$4)</f>
        <v>#NUM!</v>
      </c>
      <c r="F350" s="8" t="e">
        <f t="shared" si="17"/>
        <v>#NUM!</v>
      </c>
    </row>
    <row r="351" spans="1:6" x14ac:dyDescent="0.2">
      <c r="A351" s="1">
        <f t="shared" si="15"/>
        <v>347</v>
      </c>
      <c r="B351" s="1">
        <f t="shared" si="16"/>
        <v>-169</v>
      </c>
      <c r="C351" s="5">
        <f>'Data Input'!$C$10</f>
        <v>295</v>
      </c>
      <c r="D351" s="6" t="e">
        <f>-PPMT('Data Input'!$C$8/12,$B$4-B352,$B$4,$F$4)</f>
        <v>#NUM!</v>
      </c>
      <c r="E351" s="6" t="e">
        <f>-IPMT('Data Input'!$C$8/12,$B$4-B352,$B$4,$F$4)</f>
        <v>#NUM!</v>
      </c>
      <c r="F351" s="8" t="e">
        <f t="shared" si="17"/>
        <v>#NUM!</v>
      </c>
    </row>
    <row r="352" spans="1:6" x14ac:dyDescent="0.2">
      <c r="A352" s="2">
        <f t="shared" si="15"/>
        <v>348</v>
      </c>
      <c r="B352" s="3">
        <f t="shared" si="16"/>
        <v>-170</v>
      </c>
      <c r="C352" s="5">
        <f>'Data Input'!$C$10</f>
        <v>295</v>
      </c>
      <c r="D352" s="6" t="e">
        <f>-PPMT('Data Input'!$C$8/12,$B$4-B353,$B$4,$F$4)</f>
        <v>#NUM!</v>
      </c>
      <c r="E352" s="6" t="e">
        <f>-IPMT('Data Input'!$C$8/12,$B$4-B353,$B$4,$F$4)</f>
        <v>#NUM!</v>
      </c>
      <c r="F352" s="9" t="e">
        <f t="shared" si="17"/>
        <v>#NUM!</v>
      </c>
    </row>
    <row r="353" spans="1:6" x14ac:dyDescent="0.2">
      <c r="A353" s="1">
        <f t="shared" si="15"/>
        <v>349</v>
      </c>
      <c r="B353" s="1">
        <f t="shared" si="16"/>
        <v>-171</v>
      </c>
      <c r="C353" s="5">
        <f>'Data Input'!$C$10</f>
        <v>295</v>
      </c>
      <c r="D353" s="6" t="e">
        <f>-PPMT('Data Input'!$C$8/12,$B$4-B354,$B$4,$F$4)</f>
        <v>#NUM!</v>
      </c>
      <c r="E353" s="6" t="e">
        <f>-IPMT('Data Input'!$C$8/12,$B$4-B354,$B$4,$F$4)</f>
        <v>#NUM!</v>
      </c>
      <c r="F353" s="8" t="e">
        <f t="shared" si="17"/>
        <v>#NUM!</v>
      </c>
    </row>
    <row r="354" spans="1:6" x14ac:dyDescent="0.2">
      <c r="A354" s="1">
        <f t="shared" si="15"/>
        <v>350</v>
      </c>
      <c r="B354" s="1">
        <f t="shared" si="16"/>
        <v>-172</v>
      </c>
      <c r="C354" s="5">
        <f>'Data Input'!$C$10</f>
        <v>295</v>
      </c>
      <c r="D354" s="6" t="e">
        <f>-PPMT('Data Input'!$C$8/12,$B$4-B355,$B$4,$F$4)</f>
        <v>#NUM!</v>
      </c>
      <c r="E354" s="6" t="e">
        <f>-IPMT('Data Input'!$C$8/12,$B$4-B355,$B$4,$F$4)</f>
        <v>#NUM!</v>
      </c>
      <c r="F354" s="8" t="e">
        <f t="shared" si="17"/>
        <v>#NUM!</v>
      </c>
    </row>
    <row r="355" spans="1:6" x14ac:dyDescent="0.2">
      <c r="A355" s="1">
        <f t="shared" si="15"/>
        <v>351</v>
      </c>
      <c r="B355" s="1">
        <f t="shared" si="16"/>
        <v>-173</v>
      </c>
      <c r="C355" s="5">
        <f>'Data Input'!$C$10</f>
        <v>295</v>
      </c>
      <c r="D355" s="6" t="e">
        <f>-PPMT('Data Input'!$C$8/12,$B$4-B356,$B$4,$F$4)</f>
        <v>#NUM!</v>
      </c>
      <c r="E355" s="6" t="e">
        <f>-IPMT('Data Input'!$C$8/12,$B$4-B356,$B$4,$F$4)</f>
        <v>#NUM!</v>
      </c>
      <c r="F355" s="8" t="e">
        <f t="shared" si="17"/>
        <v>#NUM!</v>
      </c>
    </row>
    <row r="356" spans="1:6" x14ac:dyDescent="0.2">
      <c r="A356" s="1">
        <f t="shared" si="15"/>
        <v>352</v>
      </c>
      <c r="B356" s="1">
        <f t="shared" si="16"/>
        <v>-174</v>
      </c>
      <c r="C356" s="5">
        <f>'Data Input'!$C$10</f>
        <v>295</v>
      </c>
      <c r="D356" s="6" t="e">
        <f>-PPMT('Data Input'!$C$8/12,$B$4-B357,$B$4,$F$4)</f>
        <v>#NUM!</v>
      </c>
      <c r="E356" s="6" t="e">
        <f>-IPMT('Data Input'!$C$8/12,$B$4-B357,$B$4,$F$4)</f>
        <v>#NUM!</v>
      </c>
      <c r="F356" s="8" t="e">
        <f t="shared" si="17"/>
        <v>#NUM!</v>
      </c>
    </row>
    <row r="357" spans="1:6" x14ac:dyDescent="0.2">
      <c r="A357" s="1">
        <f t="shared" si="15"/>
        <v>353</v>
      </c>
      <c r="B357" s="1">
        <f t="shared" si="16"/>
        <v>-175</v>
      </c>
      <c r="C357" s="5">
        <f>'Data Input'!$C$10</f>
        <v>295</v>
      </c>
      <c r="D357" s="6" t="e">
        <f>-PPMT('Data Input'!$C$8/12,$B$4-B358,$B$4,$F$4)</f>
        <v>#NUM!</v>
      </c>
      <c r="E357" s="6" t="e">
        <f>-IPMT('Data Input'!$C$8/12,$B$4-B358,$B$4,$F$4)</f>
        <v>#NUM!</v>
      </c>
      <c r="F357" s="8" t="e">
        <f t="shared" si="17"/>
        <v>#NUM!</v>
      </c>
    </row>
    <row r="358" spans="1:6" x14ac:dyDescent="0.2">
      <c r="A358" s="1">
        <f t="shared" si="15"/>
        <v>354</v>
      </c>
      <c r="B358" s="1">
        <f t="shared" si="16"/>
        <v>-176</v>
      </c>
      <c r="C358" s="5">
        <f>'Data Input'!$C$10</f>
        <v>295</v>
      </c>
      <c r="D358" s="6" t="e">
        <f>-PPMT('Data Input'!$C$8/12,$B$4-B359,$B$4,$F$4)</f>
        <v>#NUM!</v>
      </c>
      <c r="E358" s="6" t="e">
        <f>-IPMT('Data Input'!$C$8/12,$B$4-B359,$B$4,$F$4)</f>
        <v>#NUM!</v>
      </c>
      <c r="F358" s="8" t="e">
        <f t="shared" si="17"/>
        <v>#NUM!</v>
      </c>
    </row>
    <row r="359" spans="1:6" x14ac:dyDescent="0.2">
      <c r="A359" s="1">
        <f t="shared" si="15"/>
        <v>355</v>
      </c>
      <c r="B359" s="1">
        <f t="shared" si="16"/>
        <v>-177</v>
      </c>
      <c r="C359" s="5">
        <f>'Data Input'!$C$10</f>
        <v>295</v>
      </c>
      <c r="D359" s="6" t="e">
        <f>-PPMT('Data Input'!$C$8/12,$B$4-B360,$B$4,$F$4)</f>
        <v>#NUM!</v>
      </c>
      <c r="E359" s="6" t="e">
        <f>-IPMT('Data Input'!$C$8/12,$B$4-B360,$B$4,$F$4)</f>
        <v>#NUM!</v>
      </c>
      <c r="F359" s="8" t="e">
        <f t="shared" si="17"/>
        <v>#NUM!</v>
      </c>
    </row>
    <row r="360" spans="1:6" x14ac:dyDescent="0.2">
      <c r="A360" s="1">
        <f t="shared" si="15"/>
        <v>356</v>
      </c>
      <c r="B360" s="1">
        <f t="shared" si="16"/>
        <v>-178</v>
      </c>
      <c r="C360" s="5">
        <f>'Data Input'!$C$10</f>
        <v>295</v>
      </c>
      <c r="D360" s="6" t="e">
        <f>-PPMT('Data Input'!$C$8/12,$B$4-B361,$B$4,$F$4)</f>
        <v>#NUM!</v>
      </c>
      <c r="E360" s="6" t="e">
        <f>-IPMT('Data Input'!$C$8/12,$B$4-B361,$B$4,$F$4)</f>
        <v>#NUM!</v>
      </c>
      <c r="F360" s="8" t="e">
        <f t="shared" si="17"/>
        <v>#NUM!</v>
      </c>
    </row>
    <row r="361" spans="1:6" x14ac:dyDescent="0.2">
      <c r="A361" s="1">
        <f t="shared" si="15"/>
        <v>357</v>
      </c>
      <c r="B361" s="1">
        <f t="shared" si="16"/>
        <v>-179</v>
      </c>
      <c r="C361" s="5">
        <f>'Data Input'!$C$10</f>
        <v>295</v>
      </c>
      <c r="D361" s="6" t="e">
        <f>-PPMT('Data Input'!$C$8/12,$B$4-B362,$B$4,$F$4)</f>
        <v>#NUM!</v>
      </c>
      <c r="E361" s="6" t="e">
        <f>-IPMT('Data Input'!$C$8/12,$B$4-B362,$B$4,$F$4)</f>
        <v>#NUM!</v>
      </c>
      <c r="F361" s="8" t="e">
        <f t="shared" si="17"/>
        <v>#NUM!</v>
      </c>
    </row>
    <row r="362" spans="1:6" x14ac:dyDescent="0.2">
      <c r="A362" s="1">
        <f t="shared" si="15"/>
        <v>358</v>
      </c>
      <c r="B362" s="1">
        <f t="shared" si="16"/>
        <v>-180</v>
      </c>
      <c r="C362" s="5">
        <f>'Data Input'!$C$10</f>
        <v>295</v>
      </c>
      <c r="D362" s="6" t="e">
        <f>-PPMT('Data Input'!$C$8/12,$B$4-B363,$B$4,$F$4)</f>
        <v>#NUM!</v>
      </c>
      <c r="E362" s="6" t="e">
        <f>-IPMT('Data Input'!$C$8/12,$B$4-B363,$B$4,$F$4)</f>
        <v>#NUM!</v>
      </c>
      <c r="F362" s="8" t="e">
        <f t="shared" si="17"/>
        <v>#NUM!</v>
      </c>
    </row>
    <row r="363" spans="1:6" x14ac:dyDescent="0.2">
      <c r="A363" s="1">
        <f t="shared" si="15"/>
        <v>359</v>
      </c>
      <c r="B363" s="1">
        <f t="shared" si="16"/>
        <v>-181</v>
      </c>
      <c r="C363" s="5">
        <f>'Data Input'!$C$10</f>
        <v>295</v>
      </c>
      <c r="D363" s="6" t="e">
        <f>-PPMT('Data Input'!$C$8/12,$B$4-B364,$B$4,$F$4)</f>
        <v>#NUM!</v>
      </c>
      <c r="E363" s="6" t="e">
        <f>-IPMT('Data Input'!$C$8/12,$B$4-B364,$B$4,$F$4)</f>
        <v>#NUM!</v>
      </c>
      <c r="F363" s="8" t="e">
        <f t="shared" si="17"/>
        <v>#NUM!</v>
      </c>
    </row>
    <row r="364" spans="1:6" x14ac:dyDescent="0.2">
      <c r="A364" s="2">
        <f t="shared" si="15"/>
        <v>360</v>
      </c>
      <c r="B364" s="3">
        <f t="shared" si="16"/>
        <v>-182</v>
      </c>
      <c r="C364" s="5">
        <f>'Data Input'!$C$10</f>
        <v>295</v>
      </c>
      <c r="D364" s="6">
        <f>-PPMT('Data Input'!$C$8/12,$B$4-B365,$B$4,$F$4)</f>
        <v>287.77676924438066</v>
      </c>
      <c r="E364" s="6">
        <f>-IPMT('Data Input'!$C$8/12,$B$4-B365,$B$4,$F$4)</f>
        <v>2.3981397437031724</v>
      </c>
      <c r="F364" s="9" t="e">
        <f t="shared" si="17"/>
        <v>#NUM!</v>
      </c>
    </row>
    <row r="366" spans="1:6" x14ac:dyDescent="0.2">
      <c r="D366" s="12"/>
    </row>
  </sheetData>
  <mergeCells count="1">
    <mergeCell ref="A1:F1"/>
  </mergeCells>
  <pageMargins left="0.78749999999999998" right="0.78749999999999998" top="1.0527777777777778" bottom="1.0527777777777778" header="0.78749999999999998" footer="0.78749999999999998"/>
  <pageSetup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4"/>
  <sheetViews>
    <sheetView zoomScale="110" workbookViewId="0">
      <selection activeCell="F362" sqref="F362"/>
    </sheetView>
  </sheetViews>
  <sheetFormatPr defaultColWidth="9.140625" defaultRowHeight="12.75" x14ac:dyDescent="0.2"/>
  <cols>
    <col min="3" max="3" width="11.85546875" style="1" customWidth="1"/>
    <col min="4" max="4" width="10.140625" customWidth="1"/>
    <col min="5" max="5" width="9.7109375" customWidth="1"/>
    <col min="6" max="6" width="16.42578125" customWidth="1"/>
  </cols>
  <sheetData>
    <row r="1" spans="1:6" x14ac:dyDescent="0.2">
      <c r="A1" s="179" t="s">
        <v>54</v>
      </c>
      <c r="B1" s="179"/>
      <c r="C1" s="179"/>
      <c r="D1" s="179"/>
      <c r="E1" s="179"/>
      <c r="F1" s="179"/>
    </row>
    <row r="3" spans="1:6" x14ac:dyDescent="0.2">
      <c r="A3" s="2" t="s">
        <v>47</v>
      </c>
      <c r="B3" s="3" t="s">
        <v>48</v>
      </c>
      <c r="C3" s="3" t="s">
        <v>49</v>
      </c>
      <c r="D3" s="3" t="s">
        <v>50</v>
      </c>
      <c r="E3" s="3" t="s">
        <v>51</v>
      </c>
      <c r="F3" s="4" t="s">
        <v>59</v>
      </c>
    </row>
    <row r="4" spans="1:6" x14ac:dyDescent="0.2">
      <c r="A4" t="s">
        <v>52</v>
      </c>
      <c r="B4" s="1">
        <f>'360 IRA Input'!C12</f>
        <v>178</v>
      </c>
      <c r="C4" s="5">
        <f>'Data Input'!$C$10</f>
        <v>295</v>
      </c>
      <c r="D4" s="6">
        <f>-PPMT('Data Input'!$C$8/12,$B$4-B5,$B$4,$F$4)</f>
        <v>55.81468477068335</v>
      </c>
      <c r="E4" s="6">
        <f>-IPMT('Data Input'!$C$8/12,$B$4-B5,$B$4,$F$4)</f>
        <v>188.68741666666668</v>
      </c>
      <c r="F4" s="7">
        <f>'360 IRA Input'!C11</f>
        <v>22642.49</v>
      </c>
    </row>
    <row r="5" spans="1:6" x14ac:dyDescent="0.2">
      <c r="A5" s="1">
        <f t="shared" ref="A5:A68" si="0">$B$4-B5</f>
        <v>1</v>
      </c>
      <c r="B5" s="1">
        <f t="shared" ref="B5:B68" si="1">B4-1</f>
        <v>177</v>
      </c>
      <c r="C5" s="5">
        <f>'Data Input'!$C$10</f>
        <v>295</v>
      </c>
      <c r="D5" s="6">
        <f>-PPMT('Data Input'!$C$8/12,$B$4-B6,$B$4,$F$4)</f>
        <v>56.279807143772366</v>
      </c>
      <c r="E5" s="6">
        <f>-IPMT('Data Input'!$C$8/12,$B$4-B6,$B$4,$F$4)</f>
        <v>188.22229429357765</v>
      </c>
      <c r="F5" s="8">
        <f t="shared" ref="F5:F68" si="2">F4-D4</f>
        <v>22586.675315229317</v>
      </c>
    </row>
    <row r="6" spans="1:6" x14ac:dyDescent="0.2">
      <c r="A6" s="1">
        <f t="shared" si="0"/>
        <v>2</v>
      </c>
      <c r="B6" s="1">
        <f t="shared" si="1"/>
        <v>176</v>
      </c>
      <c r="C6" s="5">
        <f>'Data Input'!$C$10</f>
        <v>295</v>
      </c>
      <c r="D6" s="6">
        <f>-PPMT('Data Input'!$C$8/12,$B$4-B7,$B$4,$F$4)</f>
        <v>56.748805536637143</v>
      </c>
      <c r="E6" s="6">
        <f>-IPMT('Data Input'!$C$8/12,$B$4-B7,$B$4,$F$4)</f>
        <v>187.75329590071291</v>
      </c>
      <c r="F6" s="8">
        <f t="shared" si="2"/>
        <v>22530.395508085545</v>
      </c>
    </row>
    <row r="7" spans="1:6" x14ac:dyDescent="0.2">
      <c r="A7" s="1">
        <f t="shared" si="0"/>
        <v>3</v>
      </c>
      <c r="B7" s="1">
        <f t="shared" si="1"/>
        <v>175</v>
      </c>
      <c r="C7" s="5">
        <f>'Data Input'!$C$10</f>
        <v>295</v>
      </c>
      <c r="D7" s="6">
        <f>-PPMT('Data Input'!$C$8/12,$B$4-B8,$B$4,$F$4)</f>
        <v>57.221712249442454</v>
      </c>
      <c r="E7" s="6">
        <f>-IPMT('Data Input'!$C$8/12,$B$4-B8,$B$4,$F$4)</f>
        <v>187.28038918790759</v>
      </c>
      <c r="F7" s="8">
        <f t="shared" si="2"/>
        <v>22473.646702548907</v>
      </c>
    </row>
    <row r="8" spans="1:6" x14ac:dyDescent="0.2">
      <c r="A8" s="1">
        <f t="shared" si="0"/>
        <v>4</v>
      </c>
      <c r="B8" s="1">
        <f t="shared" si="1"/>
        <v>174</v>
      </c>
      <c r="C8" s="5">
        <f>'Data Input'!$C$10</f>
        <v>295</v>
      </c>
      <c r="D8" s="6">
        <f>-PPMT('Data Input'!$C$8/12,$B$4-B9,$B$4,$F$4)</f>
        <v>57.698559851521139</v>
      </c>
      <c r="E8" s="6">
        <f>-IPMT('Data Input'!$C$8/12,$B$4-B9,$B$4,$F$4)</f>
        <v>186.8035415858289</v>
      </c>
      <c r="F8" s="8">
        <f t="shared" si="2"/>
        <v>22416.424990299463</v>
      </c>
    </row>
    <row r="9" spans="1:6" x14ac:dyDescent="0.2">
      <c r="A9" s="1">
        <f t="shared" si="0"/>
        <v>5</v>
      </c>
      <c r="B9" s="1">
        <f t="shared" si="1"/>
        <v>173</v>
      </c>
      <c r="C9" s="5">
        <f>'Data Input'!$C$10</f>
        <v>295</v>
      </c>
      <c r="D9" s="6">
        <f>-PPMT('Data Input'!$C$8/12,$B$4-B10,$B$4,$F$4)</f>
        <v>58.179381183617146</v>
      </c>
      <c r="E9" s="6">
        <f>-IPMT('Data Input'!$C$8/12,$B$4-B10,$B$4,$F$4)</f>
        <v>186.32272025373288</v>
      </c>
      <c r="F9" s="8">
        <f t="shared" si="2"/>
        <v>22358.726430447943</v>
      </c>
    </row>
    <row r="10" spans="1:6" x14ac:dyDescent="0.2">
      <c r="A10" s="1">
        <f t="shared" si="0"/>
        <v>6</v>
      </c>
      <c r="B10" s="1">
        <f t="shared" si="1"/>
        <v>172</v>
      </c>
      <c r="C10" s="5">
        <f>'Data Input'!$C$10</f>
        <v>295</v>
      </c>
      <c r="D10" s="6">
        <f>-PPMT('Data Input'!$C$8/12,$B$4-B11,$B$4,$F$4)</f>
        <v>58.664209360147289</v>
      </c>
      <c r="E10" s="6">
        <f>-IPMT('Data Input'!$C$8/12,$B$4-B11,$B$4,$F$4)</f>
        <v>185.83789207720275</v>
      </c>
      <c r="F10" s="8">
        <f t="shared" si="2"/>
        <v>22300.547049264325</v>
      </c>
    </row>
    <row r="11" spans="1:6" x14ac:dyDescent="0.2">
      <c r="A11" s="1">
        <f t="shared" si="0"/>
        <v>7</v>
      </c>
      <c r="B11" s="1">
        <f t="shared" si="1"/>
        <v>171</v>
      </c>
      <c r="C11" s="5">
        <f>'Data Input'!$C$10</f>
        <v>295</v>
      </c>
      <c r="D11" s="6">
        <f>-PPMT('Data Input'!$C$8/12,$B$4-B12,$B$4,$F$4)</f>
        <v>59.153077771481854</v>
      </c>
      <c r="E11" s="6">
        <f>-IPMT('Data Input'!$C$8/12,$B$4-B12,$B$4,$F$4)</f>
        <v>185.34902366586817</v>
      </c>
      <c r="F11" s="8">
        <f t="shared" si="2"/>
        <v>22241.882839904178</v>
      </c>
    </row>
    <row r="12" spans="1:6" x14ac:dyDescent="0.2">
      <c r="A12" s="1">
        <f t="shared" si="0"/>
        <v>8</v>
      </c>
      <c r="B12" s="1">
        <f t="shared" si="1"/>
        <v>170</v>
      </c>
      <c r="C12" s="5">
        <f>'Data Input'!$C$10</f>
        <v>295</v>
      </c>
      <c r="D12" s="6">
        <f>-PPMT('Data Input'!$C$8/12,$B$4-B13,$B$4,$F$4)</f>
        <v>59.646020086244199</v>
      </c>
      <c r="E12" s="6">
        <f>-IPMT('Data Input'!$C$8/12,$B$4-B13,$B$4,$F$4)</f>
        <v>184.85608135110584</v>
      </c>
      <c r="F12" s="8">
        <f t="shared" si="2"/>
        <v>22182.729762132694</v>
      </c>
    </row>
    <row r="13" spans="1:6" x14ac:dyDescent="0.2">
      <c r="A13" s="1">
        <f t="shared" si="0"/>
        <v>9</v>
      </c>
      <c r="B13" s="1">
        <f t="shared" si="1"/>
        <v>169</v>
      </c>
      <c r="C13" s="5">
        <f>'Data Input'!$C$10</f>
        <v>295</v>
      </c>
      <c r="D13" s="6">
        <f>-PPMT('Data Input'!$C$8/12,$B$4-B14,$B$4,$F$4)</f>
        <v>60.14307025362956</v>
      </c>
      <c r="E13" s="6">
        <f>-IPMT('Data Input'!$C$8/12,$B$4-B14,$B$4,$F$4)</f>
        <v>184.35903118372048</v>
      </c>
      <c r="F13" s="8">
        <f t="shared" si="2"/>
        <v>22123.083742046449</v>
      </c>
    </row>
    <row r="14" spans="1:6" x14ac:dyDescent="0.2">
      <c r="A14" s="1">
        <f t="shared" si="0"/>
        <v>10</v>
      </c>
      <c r="B14" s="1">
        <f t="shared" si="1"/>
        <v>168</v>
      </c>
      <c r="C14" s="5">
        <f>'Data Input'!$C$10</f>
        <v>295</v>
      </c>
      <c r="D14" s="6">
        <f>-PPMT('Data Input'!$C$8/12,$B$4-B15,$B$4,$F$4)</f>
        <v>60.644262505743143</v>
      </c>
      <c r="E14" s="6">
        <f>-IPMT('Data Input'!$C$8/12,$B$4-B15,$B$4,$F$4)</f>
        <v>183.85783893160689</v>
      </c>
      <c r="F14" s="8">
        <f t="shared" si="2"/>
        <v>22062.940671792818</v>
      </c>
    </row>
    <row r="15" spans="1:6" x14ac:dyDescent="0.2">
      <c r="A15" s="1">
        <f t="shared" si="0"/>
        <v>11</v>
      </c>
      <c r="B15" s="1">
        <f t="shared" si="1"/>
        <v>167</v>
      </c>
      <c r="C15" s="5">
        <f>'Data Input'!$C$10</f>
        <v>295</v>
      </c>
      <c r="D15" s="6">
        <f>-PPMT('Data Input'!$C$8/12,$B$4-B16,$B$4,$F$4)</f>
        <v>61.149631359957674</v>
      </c>
      <c r="E15" s="6">
        <f>-IPMT('Data Input'!$C$8/12,$B$4-B16,$B$4,$F$4)</f>
        <v>183.35247007739235</v>
      </c>
      <c r="F15" s="8">
        <f t="shared" si="2"/>
        <v>22002.296409287075</v>
      </c>
    </row>
    <row r="16" spans="1:6" x14ac:dyDescent="0.2">
      <c r="A16" s="2">
        <f t="shared" si="0"/>
        <v>12</v>
      </c>
      <c r="B16" s="3">
        <f t="shared" si="1"/>
        <v>166</v>
      </c>
      <c r="C16" s="5">
        <f>'Data Input'!$C$10</f>
        <v>295</v>
      </c>
      <c r="D16" s="6">
        <f>-PPMT('Data Input'!$C$8/12,$B$4-B17,$B$4,$F$4)</f>
        <v>61.659211621290638</v>
      </c>
      <c r="E16" s="6">
        <f>-IPMT('Data Input'!$C$8/12,$B$4-B17,$B$4,$F$4)</f>
        <v>182.84288981605943</v>
      </c>
      <c r="F16" s="9">
        <f t="shared" si="2"/>
        <v>21941.146777927119</v>
      </c>
    </row>
    <row r="17" spans="1:6" x14ac:dyDescent="0.2">
      <c r="A17" s="1">
        <f t="shared" si="0"/>
        <v>13</v>
      </c>
      <c r="B17" s="1">
        <f t="shared" si="1"/>
        <v>165</v>
      </c>
      <c r="C17" s="5">
        <f>'Data Input'!$C$10</f>
        <v>295</v>
      </c>
      <c r="D17" s="6">
        <f>-PPMT('Data Input'!$C$8/12,$B$4-B18,$B$4,$F$4)</f>
        <v>62.173038384801401</v>
      </c>
      <c r="E17" s="6">
        <f>-IPMT('Data Input'!$C$8/12,$B$4-B18,$B$4,$F$4)</f>
        <v>182.32906305254863</v>
      </c>
      <c r="F17" s="8">
        <f t="shared" si="2"/>
        <v>21879.487566305826</v>
      </c>
    </row>
    <row r="18" spans="1:6" x14ac:dyDescent="0.2">
      <c r="A18" s="1">
        <f t="shared" si="0"/>
        <v>14</v>
      </c>
      <c r="B18" s="1">
        <f t="shared" si="1"/>
        <v>164</v>
      </c>
      <c r="C18" s="5">
        <f>'Data Input'!$C$10</f>
        <v>295</v>
      </c>
      <c r="D18" s="6">
        <f>-PPMT('Data Input'!$C$8/12,$B$4-B19,$B$4,$F$4)</f>
        <v>62.691147038008076</v>
      </c>
      <c r="E18" s="6">
        <f>-IPMT('Data Input'!$C$8/12,$B$4-B19,$B$4,$F$4)</f>
        <v>181.81095439934194</v>
      </c>
      <c r="F18" s="8">
        <f t="shared" si="2"/>
        <v>21817.314527921026</v>
      </c>
    </row>
    <row r="19" spans="1:6" x14ac:dyDescent="0.2">
      <c r="A19" s="1">
        <f t="shared" si="0"/>
        <v>15</v>
      </c>
      <c r="B19" s="1">
        <f t="shared" si="1"/>
        <v>163</v>
      </c>
      <c r="C19" s="5">
        <f>'Data Input'!$C$10</f>
        <v>295</v>
      </c>
      <c r="D19" s="6">
        <f>-PPMT('Data Input'!$C$8/12,$B$4-B20,$B$4,$F$4)</f>
        <v>63.213573263324804</v>
      </c>
      <c r="E19" s="6">
        <f>-IPMT('Data Input'!$C$8/12,$B$4-B20,$B$4,$F$4)</f>
        <v>181.2885281740252</v>
      </c>
      <c r="F19" s="8">
        <f t="shared" si="2"/>
        <v>21754.623380883018</v>
      </c>
    </row>
    <row r="20" spans="1:6" x14ac:dyDescent="0.2">
      <c r="A20" s="1">
        <f t="shared" si="0"/>
        <v>16</v>
      </c>
      <c r="B20" s="1">
        <f t="shared" si="1"/>
        <v>162</v>
      </c>
      <c r="C20" s="5">
        <f>'Data Input'!$C$10</f>
        <v>295</v>
      </c>
      <c r="D20" s="6">
        <f>-PPMT('Data Input'!$C$8/12,$B$4-B21,$B$4,$F$4)</f>
        <v>63.740353040519182</v>
      </c>
      <c r="E20" s="6">
        <f>-IPMT('Data Input'!$C$8/12,$B$4-B21,$B$4,$F$4)</f>
        <v>180.76174839683085</v>
      </c>
      <c r="F20" s="8">
        <f t="shared" si="2"/>
        <v>21691.409807619693</v>
      </c>
    </row>
    <row r="21" spans="1:6" x14ac:dyDescent="0.2">
      <c r="A21" s="1">
        <f t="shared" si="0"/>
        <v>17</v>
      </c>
      <c r="B21" s="1">
        <f t="shared" si="1"/>
        <v>161</v>
      </c>
      <c r="C21" s="5">
        <f>'Data Input'!$C$10</f>
        <v>295</v>
      </c>
      <c r="D21" s="6">
        <f>-PPMT('Data Input'!$C$8/12,$B$4-B22,$B$4,$F$4)</f>
        <v>64.271522649190175</v>
      </c>
      <c r="E21" s="6">
        <f>-IPMT('Data Input'!$C$8/12,$B$4-B22,$B$4,$F$4)</f>
        <v>180.23057878815982</v>
      </c>
      <c r="F21" s="8">
        <f t="shared" si="2"/>
        <v>21627.669454579172</v>
      </c>
    </row>
    <row r="22" spans="1:6" x14ac:dyDescent="0.2">
      <c r="A22" s="1">
        <f t="shared" si="0"/>
        <v>18</v>
      </c>
      <c r="B22" s="1">
        <f t="shared" si="1"/>
        <v>160</v>
      </c>
      <c r="C22" s="5">
        <f>'Data Input'!$C$10</f>
        <v>295</v>
      </c>
      <c r="D22" s="6">
        <f>-PPMT('Data Input'!$C$8/12,$B$4-B23,$B$4,$F$4)</f>
        <v>64.807118671266764</v>
      </c>
      <c r="E22" s="6">
        <f>-IPMT('Data Input'!$C$8/12,$B$4-B23,$B$4,$F$4)</f>
        <v>179.69498276608326</v>
      </c>
      <c r="F22" s="8">
        <f t="shared" si="2"/>
        <v>21563.397931929983</v>
      </c>
    </row>
    <row r="23" spans="1:6" x14ac:dyDescent="0.2">
      <c r="A23" s="1">
        <f t="shared" si="0"/>
        <v>19</v>
      </c>
      <c r="B23" s="1">
        <f t="shared" si="1"/>
        <v>159</v>
      </c>
      <c r="C23" s="5">
        <f>'Data Input'!$C$10</f>
        <v>295</v>
      </c>
      <c r="D23" s="6">
        <f>-PPMT('Data Input'!$C$8/12,$B$4-B24,$B$4,$F$4)</f>
        <v>65.347177993527339</v>
      </c>
      <c r="E23" s="6">
        <f>-IPMT('Data Input'!$C$8/12,$B$4-B24,$B$4,$F$4)</f>
        <v>179.1549234438227</v>
      </c>
      <c r="F23" s="8">
        <f t="shared" si="2"/>
        <v>21498.590813258717</v>
      </c>
    </row>
    <row r="24" spans="1:6" x14ac:dyDescent="0.2">
      <c r="A24" s="1">
        <f t="shared" si="0"/>
        <v>20</v>
      </c>
      <c r="B24" s="1">
        <f t="shared" si="1"/>
        <v>158</v>
      </c>
      <c r="C24" s="5">
        <f>'Data Input'!$C$10</f>
        <v>295</v>
      </c>
      <c r="D24" s="6">
        <f>-PPMT('Data Input'!$C$8/12,$B$4-B25,$B$4,$F$4)</f>
        <v>65.891737810140057</v>
      </c>
      <c r="E24" s="6">
        <f>-IPMT('Data Input'!$C$8/12,$B$4-B25,$B$4,$F$4)</f>
        <v>178.61036362720998</v>
      </c>
      <c r="F24" s="8">
        <f t="shared" si="2"/>
        <v>21433.243635265189</v>
      </c>
    </row>
    <row r="25" spans="1:6" x14ac:dyDescent="0.2">
      <c r="A25" s="1">
        <f t="shared" si="0"/>
        <v>21</v>
      </c>
      <c r="B25" s="1">
        <f t="shared" si="1"/>
        <v>157</v>
      </c>
      <c r="C25" s="5">
        <f>'Data Input'!$C$10</f>
        <v>295</v>
      </c>
      <c r="D25" s="6">
        <f>-PPMT('Data Input'!$C$8/12,$B$4-B26,$B$4,$F$4)</f>
        <v>66.440835625224565</v>
      </c>
      <c r="E25" s="6">
        <f>-IPMT('Data Input'!$C$8/12,$B$4-B26,$B$4,$F$4)</f>
        <v>178.06126581212544</v>
      </c>
      <c r="F25" s="8">
        <f t="shared" si="2"/>
        <v>21367.35189745505</v>
      </c>
    </row>
    <row r="26" spans="1:6" x14ac:dyDescent="0.2">
      <c r="A26" s="1">
        <f t="shared" si="0"/>
        <v>22</v>
      </c>
      <c r="B26" s="1">
        <f t="shared" si="1"/>
        <v>156</v>
      </c>
      <c r="C26" s="5">
        <f>'Data Input'!$C$10</f>
        <v>295</v>
      </c>
      <c r="D26" s="6">
        <f>-PPMT('Data Input'!$C$8/12,$B$4-B27,$B$4,$F$4)</f>
        <v>66.994509255434764</v>
      </c>
      <c r="E26" s="6">
        <f>-IPMT('Data Input'!$C$8/12,$B$4-B27,$B$4,$F$4)</f>
        <v>177.50759218191527</v>
      </c>
      <c r="F26" s="8">
        <f t="shared" si="2"/>
        <v>21300.911061829825</v>
      </c>
    </row>
    <row r="27" spans="1:6" x14ac:dyDescent="0.2">
      <c r="A27" s="1">
        <f t="shared" si="0"/>
        <v>23</v>
      </c>
      <c r="B27" s="1">
        <f t="shared" si="1"/>
        <v>155</v>
      </c>
      <c r="C27" s="5">
        <f>'Data Input'!$C$10</f>
        <v>295</v>
      </c>
      <c r="D27" s="6">
        <f>-PPMT('Data Input'!$C$8/12,$B$4-B28,$B$4,$F$4)</f>
        <v>67.552796832563388</v>
      </c>
      <c r="E27" s="6">
        <f>-IPMT('Data Input'!$C$8/12,$B$4-B28,$B$4,$F$4)</f>
        <v>176.94930460478662</v>
      </c>
      <c r="F27" s="8">
        <f t="shared" si="2"/>
        <v>21233.916552574392</v>
      </c>
    </row>
    <row r="28" spans="1:6" x14ac:dyDescent="0.2">
      <c r="A28" s="2">
        <f t="shared" si="0"/>
        <v>24</v>
      </c>
      <c r="B28" s="3">
        <f t="shared" si="1"/>
        <v>154</v>
      </c>
      <c r="C28" s="5">
        <f>'Data Input'!$C$10</f>
        <v>295</v>
      </c>
      <c r="D28" s="6">
        <f>-PPMT('Data Input'!$C$8/12,$B$4-B29,$B$4,$F$4)</f>
        <v>68.115736806168087</v>
      </c>
      <c r="E28" s="6">
        <f>-IPMT('Data Input'!$C$8/12,$B$4-B29,$B$4,$F$4)</f>
        <v>176.38636463118195</v>
      </c>
      <c r="F28" s="9">
        <f t="shared" si="2"/>
        <v>21166.36375574183</v>
      </c>
    </row>
    <row r="29" spans="1:6" x14ac:dyDescent="0.2">
      <c r="A29" s="1">
        <f t="shared" si="0"/>
        <v>25</v>
      </c>
      <c r="B29" s="1">
        <f t="shared" si="1"/>
        <v>153</v>
      </c>
      <c r="C29" s="5">
        <f>'Data Input'!$C$10</f>
        <v>295</v>
      </c>
      <c r="D29" s="6">
        <f>-PPMT('Data Input'!$C$8/12,$B$4-B30,$B$4,$F$4)</f>
        <v>68.683367946219477</v>
      </c>
      <c r="E29" s="6">
        <f>-IPMT('Data Input'!$C$8/12,$B$4-B30,$B$4,$F$4)</f>
        <v>175.81873349113056</v>
      </c>
      <c r="F29" s="8">
        <f t="shared" si="2"/>
        <v>21098.248018935661</v>
      </c>
    </row>
    <row r="30" spans="1:6" x14ac:dyDescent="0.2">
      <c r="A30" s="1">
        <f t="shared" si="0"/>
        <v>26</v>
      </c>
      <c r="B30" s="1">
        <f t="shared" si="1"/>
        <v>152</v>
      </c>
      <c r="C30" s="5">
        <f>'Data Input'!$C$10</f>
        <v>295</v>
      </c>
      <c r="D30" s="6">
        <f>-PPMT('Data Input'!$C$8/12,$B$4-B31,$B$4,$F$4)</f>
        <v>69.2557293457713</v>
      </c>
      <c r="E30" s="6">
        <f>-IPMT('Data Input'!$C$8/12,$B$4-B31,$B$4,$F$4)</f>
        <v>175.24637209157876</v>
      </c>
      <c r="F30" s="8">
        <f t="shared" si="2"/>
        <v>21029.564650989443</v>
      </c>
    </row>
    <row r="31" spans="1:6" x14ac:dyDescent="0.2">
      <c r="A31" s="1">
        <f t="shared" si="0"/>
        <v>27</v>
      </c>
      <c r="B31" s="1">
        <f t="shared" si="1"/>
        <v>151</v>
      </c>
      <c r="C31" s="5">
        <f>'Data Input'!$C$10</f>
        <v>295</v>
      </c>
      <c r="D31" s="6">
        <f>-PPMT('Data Input'!$C$8/12,$B$4-B32,$B$4,$F$4)</f>
        <v>69.832860423652733</v>
      </c>
      <c r="E31" s="6">
        <f>-IPMT('Data Input'!$C$8/12,$B$4-B32,$B$4,$F$4)</f>
        <v>174.66924101369727</v>
      </c>
      <c r="F31" s="8">
        <f t="shared" si="2"/>
        <v>20960.308921643671</v>
      </c>
    </row>
    <row r="32" spans="1:6" x14ac:dyDescent="0.2">
      <c r="A32" s="1">
        <f t="shared" si="0"/>
        <v>28</v>
      </c>
      <c r="B32" s="1">
        <f t="shared" si="1"/>
        <v>150</v>
      </c>
      <c r="C32" s="5">
        <f>'Data Input'!$C$10</f>
        <v>295</v>
      </c>
      <c r="D32" s="6">
        <f>-PPMT('Data Input'!$C$8/12,$B$4-B33,$B$4,$F$4)</f>
        <v>70.41480092718318</v>
      </c>
      <c r="E32" s="6">
        <f>-IPMT('Data Input'!$C$8/12,$B$4-B33,$B$4,$F$4)</f>
        <v>174.08730051016684</v>
      </c>
      <c r="F32" s="8">
        <f t="shared" si="2"/>
        <v>20890.476061220019</v>
      </c>
    </row>
    <row r="33" spans="1:6" x14ac:dyDescent="0.2">
      <c r="A33" s="1">
        <f t="shared" si="0"/>
        <v>29</v>
      </c>
      <c r="B33" s="1">
        <f t="shared" si="1"/>
        <v>149</v>
      </c>
      <c r="C33" s="5">
        <f>'Data Input'!$C$10</f>
        <v>295</v>
      </c>
      <c r="D33" s="6">
        <f>-PPMT('Data Input'!$C$8/12,$B$4-B34,$B$4,$F$4)</f>
        <v>71.0015909349097</v>
      </c>
      <c r="E33" s="6">
        <f>-IPMT('Data Input'!$C$8/12,$B$4-B34,$B$4,$F$4)</f>
        <v>173.50051050244033</v>
      </c>
      <c r="F33" s="8">
        <f t="shared" si="2"/>
        <v>20820.061260292834</v>
      </c>
    </row>
    <row r="34" spans="1:6" x14ac:dyDescent="0.2">
      <c r="A34" s="1">
        <f t="shared" si="0"/>
        <v>30</v>
      </c>
      <c r="B34" s="1">
        <f t="shared" si="1"/>
        <v>148</v>
      </c>
      <c r="C34" s="5">
        <f>'Data Input'!$C$10</f>
        <v>295</v>
      </c>
      <c r="D34" s="6">
        <f>-PPMT('Data Input'!$C$8/12,$B$4-B35,$B$4,$F$4)</f>
        <v>71.59327085936728</v>
      </c>
      <c r="E34" s="6">
        <f>-IPMT('Data Input'!$C$8/12,$B$4-B35,$B$4,$F$4)</f>
        <v>172.90883057798274</v>
      </c>
      <c r="F34" s="8">
        <f t="shared" si="2"/>
        <v>20749.059669357925</v>
      </c>
    </row>
    <row r="35" spans="1:6" x14ac:dyDescent="0.2">
      <c r="A35" s="1">
        <f t="shared" si="0"/>
        <v>31</v>
      </c>
      <c r="B35" s="1">
        <f t="shared" si="1"/>
        <v>147</v>
      </c>
      <c r="C35" s="5">
        <f>'Data Input'!$C$10</f>
        <v>295</v>
      </c>
      <c r="D35" s="6">
        <f>-PPMT('Data Input'!$C$8/12,$B$4-B36,$B$4,$F$4)</f>
        <v>72.189881449862014</v>
      </c>
      <c r="E35" s="6">
        <f>-IPMT('Data Input'!$C$8/12,$B$4-B36,$B$4,$F$4)</f>
        <v>172.31221998748802</v>
      </c>
      <c r="F35" s="8">
        <f t="shared" si="2"/>
        <v>20677.466398498556</v>
      </c>
    </row>
    <row r="36" spans="1:6" x14ac:dyDescent="0.2">
      <c r="A36" s="1">
        <f t="shared" si="0"/>
        <v>32</v>
      </c>
      <c r="B36" s="1">
        <f t="shared" si="1"/>
        <v>146</v>
      </c>
      <c r="C36" s="5">
        <f>'Data Input'!$C$10</f>
        <v>295</v>
      </c>
      <c r="D36" s="6">
        <f>-PPMT('Data Input'!$C$8/12,$B$4-B37,$B$4,$F$4)</f>
        <v>72.791463795277508</v>
      </c>
      <c r="E36" s="6">
        <f>-IPMT('Data Input'!$C$8/12,$B$4-B37,$B$4,$F$4)</f>
        <v>171.7106376420725</v>
      </c>
      <c r="F36" s="8">
        <f t="shared" si="2"/>
        <v>20605.276517048693</v>
      </c>
    </row>
    <row r="37" spans="1:6" x14ac:dyDescent="0.2">
      <c r="A37" s="1">
        <f t="shared" si="0"/>
        <v>33</v>
      </c>
      <c r="B37" s="1">
        <f t="shared" si="1"/>
        <v>145</v>
      </c>
      <c r="C37" s="5">
        <f>'Data Input'!$C$10</f>
        <v>295</v>
      </c>
      <c r="D37" s="6">
        <f>-PPMT('Data Input'!$C$8/12,$B$4-B38,$B$4,$F$4)</f>
        <v>73.398059326904843</v>
      </c>
      <c r="E37" s="6">
        <f>-IPMT('Data Input'!$C$8/12,$B$4-B38,$B$4,$F$4)</f>
        <v>171.10404211044522</v>
      </c>
      <c r="F37" s="8">
        <f t="shared" si="2"/>
        <v>20532.485053253415</v>
      </c>
    </row>
    <row r="38" spans="1:6" x14ac:dyDescent="0.2">
      <c r="A38" s="1">
        <f t="shared" si="0"/>
        <v>34</v>
      </c>
      <c r="B38" s="1">
        <f t="shared" si="1"/>
        <v>144</v>
      </c>
      <c r="C38" s="5">
        <f>'Data Input'!$C$10</f>
        <v>295</v>
      </c>
      <c r="D38" s="6">
        <f>-PPMT('Data Input'!$C$8/12,$B$4-B39,$B$4,$F$4)</f>
        <v>74.009709821295701</v>
      </c>
      <c r="E38" s="6">
        <f>-IPMT('Data Input'!$C$8/12,$B$4-B39,$B$4,$F$4)</f>
        <v>170.49239161605431</v>
      </c>
      <c r="F38" s="8">
        <f t="shared" si="2"/>
        <v>20459.08699392651</v>
      </c>
    </row>
    <row r="39" spans="1:6" x14ac:dyDescent="0.2">
      <c r="A39" s="1">
        <f t="shared" si="0"/>
        <v>35</v>
      </c>
      <c r="B39" s="1">
        <f t="shared" si="1"/>
        <v>143</v>
      </c>
      <c r="C39" s="5">
        <f>'Data Input'!$C$10</f>
        <v>295</v>
      </c>
      <c r="D39" s="6">
        <f>-PPMT('Data Input'!$C$8/12,$B$4-B40,$B$4,$F$4)</f>
        <v>74.626457403139824</v>
      </c>
      <c r="E39" s="6">
        <f>-IPMT('Data Input'!$C$8/12,$B$4-B40,$B$4,$F$4)</f>
        <v>169.87564403421021</v>
      </c>
      <c r="F39" s="8">
        <f t="shared" si="2"/>
        <v>20385.077284105213</v>
      </c>
    </row>
    <row r="40" spans="1:6" x14ac:dyDescent="0.2">
      <c r="A40" s="2">
        <f t="shared" si="0"/>
        <v>36</v>
      </c>
      <c r="B40" s="3">
        <f t="shared" si="1"/>
        <v>142</v>
      </c>
      <c r="C40" s="5">
        <f>'Data Input'!$C$10</f>
        <v>295</v>
      </c>
      <c r="D40" s="6">
        <f>-PPMT('Data Input'!$C$8/12,$B$4-B41,$B$4,$F$4)</f>
        <v>75.248344548165988</v>
      </c>
      <c r="E40" s="6">
        <f>-IPMT('Data Input'!$C$8/12,$B$4-B41,$B$4,$F$4)</f>
        <v>169.25375688918402</v>
      </c>
      <c r="F40" s="9">
        <f t="shared" si="2"/>
        <v>20310.450826702072</v>
      </c>
    </row>
    <row r="41" spans="1:6" x14ac:dyDescent="0.2">
      <c r="A41" s="1">
        <f t="shared" si="0"/>
        <v>37</v>
      </c>
      <c r="B41" s="1">
        <f t="shared" si="1"/>
        <v>141</v>
      </c>
      <c r="C41" s="5">
        <f>'Data Input'!$C$10</f>
        <v>295</v>
      </c>
      <c r="D41" s="6">
        <f>-PPMT('Data Input'!$C$8/12,$B$4-B42,$B$4,$F$4)</f>
        <v>75.87541408606738</v>
      </c>
      <c r="E41" s="6">
        <f>-IPMT('Data Input'!$C$8/12,$B$4-B42,$B$4,$F$4)</f>
        <v>168.62668735128264</v>
      </c>
      <c r="F41" s="8">
        <f t="shared" si="2"/>
        <v>20235.202482153905</v>
      </c>
    </row>
    <row r="42" spans="1:6" x14ac:dyDescent="0.2">
      <c r="A42" s="1">
        <f t="shared" si="0"/>
        <v>38</v>
      </c>
      <c r="B42" s="1">
        <f t="shared" si="1"/>
        <v>140</v>
      </c>
      <c r="C42" s="5">
        <f>'Data Input'!$C$10</f>
        <v>295</v>
      </c>
      <c r="D42" s="6">
        <f>-PPMT('Data Input'!$C$8/12,$B$4-B43,$B$4,$F$4)</f>
        <v>76.50770920345127</v>
      </c>
      <c r="E42" s="6">
        <f>-IPMT('Data Input'!$C$8/12,$B$4-B43,$B$4,$F$4)</f>
        <v>167.99439223389876</v>
      </c>
      <c r="F42" s="8">
        <f t="shared" si="2"/>
        <v>20159.32706806784</v>
      </c>
    </row>
    <row r="43" spans="1:6" x14ac:dyDescent="0.2">
      <c r="A43" s="1">
        <f t="shared" si="0"/>
        <v>39</v>
      </c>
      <c r="B43" s="1">
        <f t="shared" si="1"/>
        <v>139</v>
      </c>
      <c r="C43" s="5">
        <f>'Data Input'!$C$10</f>
        <v>295</v>
      </c>
      <c r="D43" s="6">
        <f>-PPMT('Data Input'!$C$8/12,$B$4-B44,$B$4,$F$4)</f>
        <v>77.145273446813377</v>
      </c>
      <c r="E43" s="6">
        <f>-IPMT('Data Input'!$C$8/12,$B$4-B44,$B$4,$F$4)</f>
        <v>167.35682799053666</v>
      </c>
      <c r="F43" s="8">
        <f t="shared" si="2"/>
        <v>20082.819358864388</v>
      </c>
    </row>
    <row r="44" spans="1:6" x14ac:dyDescent="0.2">
      <c r="A44" s="1">
        <f t="shared" si="0"/>
        <v>40</v>
      </c>
      <c r="B44" s="1">
        <f t="shared" si="1"/>
        <v>138</v>
      </c>
      <c r="C44" s="5">
        <f>'Data Input'!$C$10</f>
        <v>295</v>
      </c>
      <c r="D44" s="6">
        <f>-PPMT('Data Input'!$C$8/12,$B$4-B45,$B$4,$F$4)</f>
        <v>77.788150725536823</v>
      </c>
      <c r="E44" s="6">
        <f>-IPMT('Data Input'!$C$8/12,$B$4-B45,$B$4,$F$4)</f>
        <v>166.71395071181317</v>
      </c>
      <c r="F44" s="8">
        <f t="shared" si="2"/>
        <v>20005.674085417573</v>
      </c>
    </row>
    <row r="45" spans="1:6" x14ac:dyDescent="0.2">
      <c r="A45" s="1">
        <f t="shared" si="0"/>
        <v>41</v>
      </c>
      <c r="B45" s="1">
        <f t="shared" si="1"/>
        <v>137</v>
      </c>
      <c r="C45" s="5">
        <f>'Data Input'!$C$10</f>
        <v>295</v>
      </c>
      <c r="D45" s="6">
        <f>-PPMT('Data Input'!$C$8/12,$B$4-B46,$B$4,$F$4)</f>
        <v>78.436385314916308</v>
      </c>
      <c r="E45" s="6">
        <f>-IPMT('Data Input'!$C$8/12,$B$4-B46,$B$4,$F$4)</f>
        <v>166.06571612243371</v>
      </c>
      <c r="F45" s="8">
        <f t="shared" si="2"/>
        <v>19927.885934692036</v>
      </c>
    </row>
    <row r="46" spans="1:6" x14ac:dyDescent="0.2">
      <c r="A46" s="1">
        <f t="shared" si="0"/>
        <v>42</v>
      </c>
      <c r="B46" s="1">
        <f t="shared" si="1"/>
        <v>136</v>
      </c>
      <c r="C46" s="5">
        <f>'Data Input'!$C$10</f>
        <v>295</v>
      </c>
      <c r="D46" s="6">
        <f>-PPMT('Data Input'!$C$8/12,$B$4-B47,$B$4,$F$4)</f>
        <v>79.090021859207283</v>
      </c>
      <c r="E46" s="6">
        <f>-IPMT('Data Input'!$C$8/12,$B$4-B47,$B$4,$F$4)</f>
        <v>165.41207957814274</v>
      </c>
      <c r="F46" s="8">
        <f t="shared" si="2"/>
        <v>19849.449549377121</v>
      </c>
    </row>
    <row r="47" spans="1:6" x14ac:dyDescent="0.2">
      <c r="A47" s="1">
        <f t="shared" si="0"/>
        <v>43</v>
      </c>
      <c r="B47" s="1">
        <f t="shared" si="1"/>
        <v>135</v>
      </c>
      <c r="C47" s="5">
        <f>'Data Input'!$C$10</f>
        <v>295</v>
      </c>
      <c r="D47" s="6">
        <f>-PPMT('Data Input'!$C$8/12,$B$4-B48,$B$4,$F$4)</f>
        <v>79.749105374700648</v>
      </c>
      <c r="E47" s="6">
        <f>-IPMT('Data Input'!$C$8/12,$B$4-B48,$B$4,$F$4)</f>
        <v>164.75299606264937</v>
      </c>
      <c r="F47" s="8">
        <f t="shared" si="2"/>
        <v>19770.359527517914</v>
      </c>
    </row>
    <row r="48" spans="1:6" x14ac:dyDescent="0.2">
      <c r="A48" s="1">
        <f t="shared" si="0"/>
        <v>44</v>
      </c>
      <c r="B48" s="1">
        <f t="shared" si="1"/>
        <v>134</v>
      </c>
      <c r="C48" s="5">
        <f>'Data Input'!$C$10</f>
        <v>295</v>
      </c>
      <c r="D48" s="6">
        <f>-PPMT('Data Input'!$C$8/12,$B$4-B49,$B$4,$F$4)</f>
        <v>80.413681252823167</v>
      </c>
      <c r="E48" s="6">
        <f>-IPMT('Data Input'!$C$8/12,$B$4-B49,$B$4,$F$4)</f>
        <v>164.08842018452685</v>
      </c>
      <c r="F48" s="8">
        <f t="shared" si="2"/>
        <v>19690.610422143214</v>
      </c>
    </row>
    <row r="49" spans="1:6" x14ac:dyDescent="0.2">
      <c r="A49" s="1">
        <f t="shared" si="0"/>
        <v>45</v>
      </c>
      <c r="B49" s="1">
        <f t="shared" si="1"/>
        <v>133</v>
      </c>
      <c r="C49" s="5">
        <f>'Data Input'!$C$10</f>
        <v>295</v>
      </c>
      <c r="D49" s="6">
        <f>-PPMT('Data Input'!$C$8/12,$B$4-B50,$B$4,$F$4)</f>
        <v>81.083795263263355</v>
      </c>
      <c r="E49" s="6">
        <f>-IPMT('Data Input'!$C$8/12,$B$4-B50,$B$4,$F$4)</f>
        <v>163.41830617408664</v>
      </c>
      <c r="F49" s="8">
        <f t="shared" si="2"/>
        <v>19610.196740890391</v>
      </c>
    </row>
    <row r="50" spans="1:6" x14ac:dyDescent="0.2">
      <c r="A50" s="1">
        <f t="shared" si="0"/>
        <v>46</v>
      </c>
      <c r="B50" s="1">
        <f t="shared" si="1"/>
        <v>132</v>
      </c>
      <c r="C50" s="5">
        <f>'Data Input'!$C$10</f>
        <v>295</v>
      </c>
      <c r="D50" s="6">
        <f>-PPMT('Data Input'!$C$8/12,$B$4-B51,$B$4,$F$4)</f>
        <v>81.759493557123889</v>
      </c>
      <c r="E50" s="6">
        <f>-IPMT('Data Input'!$C$8/12,$B$4-B51,$B$4,$F$4)</f>
        <v>162.74260788022613</v>
      </c>
      <c r="F50" s="8">
        <f t="shared" si="2"/>
        <v>19529.112945627126</v>
      </c>
    </row>
    <row r="51" spans="1:6" x14ac:dyDescent="0.2">
      <c r="A51" s="1">
        <f t="shared" si="0"/>
        <v>47</v>
      </c>
      <c r="B51" s="1">
        <f t="shared" si="1"/>
        <v>131</v>
      </c>
      <c r="C51" s="5">
        <f>'Data Input'!$C$10</f>
        <v>295</v>
      </c>
      <c r="D51" s="6">
        <f>-PPMT('Data Input'!$C$8/12,$B$4-B52,$B$4,$F$4)</f>
        <v>82.440822670099919</v>
      </c>
      <c r="E51" s="6">
        <f>-IPMT('Data Input'!$C$8/12,$B$4-B52,$B$4,$F$4)</f>
        <v>162.06127876725014</v>
      </c>
      <c r="F51" s="8">
        <f t="shared" si="2"/>
        <v>19447.353452070001</v>
      </c>
    </row>
    <row r="52" spans="1:6" x14ac:dyDescent="0.2">
      <c r="A52" s="2">
        <f t="shared" si="0"/>
        <v>48</v>
      </c>
      <c r="B52" s="3">
        <f t="shared" si="1"/>
        <v>130</v>
      </c>
      <c r="C52" s="5">
        <f>'Data Input'!$C$10</f>
        <v>295</v>
      </c>
      <c r="D52" s="6">
        <f>-PPMT('Data Input'!$C$8/12,$B$4-B53,$B$4,$F$4)</f>
        <v>83.127829525684092</v>
      </c>
      <c r="E52" s="6">
        <f>-IPMT('Data Input'!$C$8/12,$B$4-B53,$B$4,$F$4)</f>
        <v>161.37427191166591</v>
      </c>
      <c r="F52" s="9">
        <f t="shared" si="2"/>
        <v>19364.9126293999</v>
      </c>
    </row>
    <row r="53" spans="1:6" x14ac:dyDescent="0.2">
      <c r="A53" s="1">
        <f t="shared" si="0"/>
        <v>49</v>
      </c>
      <c r="B53" s="1">
        <f t="shared" si="1"/>
        <v>129</v>
      </c>
      <c r="C53" s="5">
        <f>'Data Input'!$C$10</f>
        <v>295</v>
      </c>
      <c r="D53" s="6">
        <f>-PPMT('Data Input'!$C$8/12,$B$4-B54,$B$4,$F$4)</f>
        <v>83.820561438398116</v>
      </c>
      <c r="E53" s="6">
        <f>-IPMT('Data Input'!$C$8/12,$B$4-B54,$B$4,$F$4)</f>
        <v>160.68153999895191</v>
      </c>
      <c r="F53" s="8">
        <f t="shared" si="2"/>
        <v>19281.784799874215</v>
      </c>
    </row>
    <row r="54" spans="1:6" x14ac:dyDescent="0.2">
      <c r="A54" s="1">
        <f t="shared" si="0"/>
        <v>50</v>
      </c>
      <c r="B54" s="1">
        <f t="shared" si="1"/>
        <v>128</v>
      </c>
      <c r="C54" s="5">
        <f>'Data Input'!$C$10</f>
        <v>295</v>
      </c>
      <c r="D54" s="6">
        <f>-PPMT('Data Input'!$C$8/12,$B$4-B55,$B$4,$F$4)</f>
        <v>84.519066117051437</v>
      </c>
      <c r="E54" s="6">
        <f>-IPMT('Data Input'!$C$8/12,$B$4-B55,$B$4,$F$4)</f>
        <v>159.98303532029863</v>
      </c>
      <c r="F54" s="8">
        <f t="shared" si="2"/>
        <v>19197.964238435816</v>
      </c>
    </row>
    <row r="55" spans="1:6" x14ac:dyDescent="0.2">
      <c r="A55" s="1">
        <f t="shared" si="0"/>
        <v>51</v>
      </c>
      <c r="B55" s="1">
        <f t="shared" si="1"/>
        <v>127</v>
      </c>
      <c r="C55" s="5">
        <f>'Data Input'!$C$10</f>
        <v>295</v>
      </c>
      <c r="D55" s="6">
        <f>-PPMT('Data Input'!$C$8/12,$B$4-B56,$B$4,$F$4)</f>
        <v>85.223391668026863</v>
      </c>
      <c r="E55" s="6">
        <f>-IPMT('Data Input'!$C$8/12,$B$4-B56,$B$4,$F$4)</f>
        <v>159.27870976932314</v>
      </c>
      <c r="F55" s="8">
        <f t="shared" si="2"/>
        <v>19113.445172318763</v>
      </c>
    </row>
    <row r="56" spans="1:6" x14ac:dyDescent="0.2">
      <c r="A56" s="1">
        <f t="shared" si="0"/>
        <v>52</v>
      </c>
      <c r="B56" s="1">
        <f t="shared" si="1"/>
        <v>126</v>
      </c>
      <c r="C56" s="5">
        <f>'Data Input'!$C$10</f>
        <v>295</v>
      </c>
      <c r="D56" s="6">
        <f>-PPMT('Data Input'!$C$8/12,$B$4-B57,$B$4,$F$4)</f>
        <v>85.933586598593763</v>
      </c>
      <c r="E56" s="6">
        <f>-IPMT('Data Input'!$C$8/12,$B$4-B57,$B$4,$F$4)</f>
        <v>158.56851483875624</v>
      </c>
      <c r="F56" s="8">
        <f t="shared" si="2"/>
        <v>19028.221780650736</v>
      </c>
    </row>
    <row r="57" spans="1:6" x14ac:dyDescent="0.2">
      <c r="A57" s="1">
        <f t="shared" si="0"/>
        <v>53</v>
      </c>
      <c r="B57" s="1">
        <f t="shared" si="1"/>
        <v>125</v>
      </c>
      <c r="C57" s="5">
        <f>'Data Input'!$C$10</f>
        <v>295</v>
      </c>
      <c r="D57" s="6">
        <f>-PPMT('Data Input'!$C$8/12,$B$4-B58,$B$4,$F$4)</f>
        <v>86.649699820248713</v>
      </c>
      <c r="E57" s="6">
        <f>-IPMT('Data Input'!$C$8/12,$B$4-B58,$B$4,$F$4)</f>
        <v>157.85240161710132</v>
      </c>
      <c r="F57" s="8">
        <f t="shared" si="2"/>
        <v>18942.288194052144</v>
      </c>
    </row>
    <row r="58" spans="1:6" x14ac:dyDescent="0.2">
      <c r="A58" s="1">
        <f t="shared" si="0"/>
        <v>54</v>
      </c>
      <c r="B58" s="1">
        <f t="shared" si="1"/>
        <v>124</v>
      </c>
      <c r="C58" s="5">
        <f>'Data Input'!$C$10</f>
        <v>295</v>
      </c>
      <c r="D58" s="6">
        <f>-PPMT('Data Input'!$C$8/12,$B$4-B59,$B$4,$F$4)</f>
        <v>87.371780652084098</v>
      </c>
      <c r="E58" s="6">
        <f>-IPMT('Data Input'!$C$8/12,$B$4-B59,$B$4,$F$4)</f>
        <v>157.13032078526589</v>
      </c>
      <c r="F58" s="8">
        <f t="shared" si="2"/>
        <v>18855.638494231895</v>
      </c>
    </row>
    <row r="59" spans="1:6" x14ac:dyDescent="0.2">
      <c r="A59" s="1">
        <f t="shared" si="0"/>
        <v>55</v>
      </c>
      <c r="B59" s="1">
        <f t="shared" si="1"/>
        <v>123</v>
      </c>
      <c r="C59" s="5">
        <f>'Data Input'!$C$10</f>
        <v>295</v>
      </c>
      <c r="D59" s="6">
        <f>-PPMT('Data Input'!$C$8/12,$B$4-B60,$B$4,$F$4)</f>
        <v>88.099878824184799</v>
      </c>
      <c r="E59" s="6">
        <f>-IPMT('Data Input'!$C$8/12,$B$4-B60,$B$4,$F$4)</f>
        <v>156.40222261316524</v>
      </c>
      <c r="F59" s="8">
        <f t="shared" si="2"/>
        <v>18768.266713579811</v>
      </c>
    </row>
    <row r="60" spans="1:6" x14ac:dyDescent="0.2">
      <c r="A60" s="1">
        <f t="shared" si="0"/>
        <v>56</v>
      </c>
      <c r="B60" s="1">
        <f t="shared" si="1"/>
        <v>122</v>
      </c>
      <c r="C60" s="5">
        <f>'Data Input'!$C$10</f>
        <v>295</v>
      </c>
      <c r="D60" s="6">
        <f>-PPMT('Data Input'!$C$8/12,$B$4-B61,$B$4,$F$4)</f>
        <v>88.834044481053027</v>
      </c>
      <c r="E60" s="6">
        <f>-IPMT('Data Input'!$C$8/12,$B$4-B61,$B$4,$F$4)</f>
        <v>155.66805695629702</v>
      </c>
      <c r="F60" s="8">
        <f t="shared" si="2"/>
        <v>18680.166834755626</v>
      </c>
    </row>
    <row r="61" spans="1:6" x14ac:dyDescent="0.2">
      <c r="A61" s="1">
        <f t="shared" si="0"/>
        <v>57</v>
      </c>
      <c r="B61" s="1">
        <f t="shared" si="1"/>
        <v>121</v>
      </c>
      <c r="C61" s="5">
        <f>'Data Input'!$C$10</f>
        <v>295</v>
      </c>
      <c r="D61" s="6">
        <f>-PPMT('Data Input'!$C$8/12,$B$4-B62,$B$4,$F$4)</f>
        <v>89.574328185061788</v>
      </c>
      <c r="E61" s="6">
        <f>-IPMT('Data Input'!$C$8/12,$B$4-B62,$B$4,$F$4)</f>
        <v>154.92777325228823</v>
      </c>
      <c r="F61" s="8">
        <f t="shared" si="2"/>
        <v>18591.332790274573</v>
      </c>
    </row>
    <row r="62" spans="1:6" x14ac:dyDescent="0.2">
      <c r="A62" s="1">
        <f t="shared" si="0"/>
        <v>58</v>
      </c>
      <c r="B62" s="1">
        <f t="shared" si="1"/>
        <v>120</v>
      </c>
      <c r="C62" s="5">
        <f>'Data Input'!$C$10</f>
        <v>295</v>
      </c>
      <c r="D62" s="6">
        <f>-PPMT('Data Input'!$C$8/12,$B$4-B63,$B$4,$F$4)</f>
        <v>90.320780919937306</v>
      </c>
      <c r="E62" s="6">
        <f>-IPMT('Data Input'!$C$8/12,$B$4-B63,$B$4,$F$4)</f>
        <v>154.18132051741273</v>
      </c>
      <c r="F62" s="8">
        <f t="shared" si="2"/>
        <v>18501.75846208951</v>
      </c>
    </row>
    <row r="63" spans="1:6" x14ac:dyDescent="0.2">
      <c r="A63" s="1">
        <f t="shared" si="0"/>
        <v>59</v>
      </c>
      <c r="B63" s="1">
        <f t="shared" si="1"/>
        <v>119</v>
      </c>
      <c r="C63" s="5">
        <f>'Data Input'!$C$10</f>
        <v>295</v>
      </c>
      <c r="D63" s="6">
        <f>-PPMT('Data Input'!$C$8/12,$B$4-B64,$B$4,$F$4)</f>
        <v>91.073454094270119</v>
      </c>
      <c r="E63" s="6">
        <f>-IPMT('Data Input'!$C$8/12,$B$4-B64,$B$4,$F$4)</f>
        <v>153.42864734307989</v>
      </c>
      <c r="F63" s="8">
        <f t="shared" si="2"/>
        <v>18411.437681169573</v>
      </c>
    </row>
    <row r="64" spans="1:6" x14ac:dyDescent="0.2">
      <c r="A64" s="2">
        <f t="shared" si="0"/>
        <v>60</v>
      </c>
      <c r="B64" s="3">
        <f t="shared" si="1"/>
        <v>118</v>
      </c>
      <c r="C64" s="5">
        <f>'Data Input'!$C$10</f>
        <v>295</v>
      </c>
      <c r="D64" s="6">
        <f>-PPMT('Data Input'!$C$8/12,$B$4-B65,$B$4,$F$4)</f>
        <v>91.832399545055708</v>
      </c>
      <c r="E64" s="6">
        <f>-IPMT('Data Input'!$C$8/12,$B$4-B65,$B$4,$F$4)</f>
        <v>152.66970189229431</v>
      </c>
      <c r="F64" s="9">
        <f t="shared" si="2"/>
        <v>18320.364227075304</v>
      </c>
    </row>
    <row r="65" spans="1:6" x14ac:dyDescent="0.2">
      <c r="A65" s="1">
        <f t="shared" si="0"/>
        <v>61</v>
      </c>
      <c r="B65" s="1">
        <f t="shared" si="1"/>
        <v>117</v>
      </c>
      <c r="C65" s="5">
        <f>'Data Input'!$C$10</f>
        <v>295</v>
      </c>
      <c r="D65" s="6">
        <f>-PPMT('Data Input'!$C$8/12,$B$4-B66,$B$4,$F$4)</f>
        <v>92.597669541264494</v>
      </c>
      <c r="E65" s="6">
        <f>-IPMT('Data Input'!$C$8/12,$B$4-B66,$B$4,$F$4)</f>
        <v>151.90443189608553</v>
      </c>
      <c r="F65" s="8">
        <f t="shared" si="2"/>
        <v>18228.531827530249</v>
      </c>
    </row>
    <row r="66" spans="1:6" x14ac:dyDescent="0.2">
      <c r="A66" s="1">
        <f t="shared" si="0"/>
        <v>62</v>
      </c>
      <c r="B66" s="1">
        <f t="shared" si="1"/>
        <v>116</v>
      </c>
      <c r="C66" s="5">
        <f>'Data Input'!$C$10</f>
        <v>295</v>
      </c>
      <c r="D66" s="6">
        <f>-PPMT('Data Input'!$C$8/12,$B$4-B67,$B$4,$F$4)</f>
        <v>93.369316787441704</v>
      </c>
      <c r="E66" s="6">
        <f>-IPMT('Data Input'!$C$8/12,$B$4-B67,$B$4,$F$4)</f>
        <v>151.1327846499083</v>
      </c>
      <c r="F66" s="8">
        <f t="shared" si="2"/>
        <v>18135.934157988984</v>
      </c>
    </row>
    <row r="67" spans="1:6" x14ac:dyDescent="0.2">
      <c r="A67" s="1">
        <f t="shared" si="0"/>
        <v>63</v>
      </c>
      <c r="B67" s="1">
        <f t="shared" si="1"/>
        <v>115</v>
      </c>
      <c r="C67" s="5">
        <f>'Data Input'!$C$10</f>
        <v>295</v>
      </c>
      <c r="D67" s="6">
        <f>-PPMT('Data Input'!$C$8/12,$B$4-B68,$B$4,$F$4)</f>
        <v>94.147394427337048</v>
      </c>
      <c r="E67" s="6">
        <f>-IPMT('Data Input'!$C$8/12,$B$4-B68,$B$4,$F$4)</f>
        <v>150.35470701001296</v>
      </c>
      <c r="F67" s="8">
        <f t="shared" si="2"/>
        <v>18042.564841201543</v>
      </c>
    </row>
    <row r="68" spans="1:6" x14ac:dyDescent="0.2">
      <c r="A68" s="1">
        <f t="shared" si="0"/>
        <v>64</v>
      </c>
      <c r="B68" s="1">
        <f t="shared" si="1"/>
        <v>114</v>
      </c>
      <c r="C68" s="5">
        <f>'Data Input'!$C$10</f>
        <v>295</v>
      </c>
      <c r="D68" s="6">
        <f>-PPMT('Data Input'!$C$8/12,$B$4-B69,$B$4,$F$4)</f>
        <v>94.931956047564853</v>
      </c>
      <c r="E68" s="6">
        <f>-IPMT('Data Input'!$C$8/12,$B$4-B69,$B$4,$F$4)</f>
        <v>149.57014538978513</v>
      </c>
      <c r="F68" s="8">
        <f t="shared" si="2"/>
        <v>17948.417446774205</v>
      </c>
    </row>
    <row r="69" spans="1:6" x14ac:dyDescent="0.2">
      <c r="A69" s="1">
        <f t="shared" ref="A69:A132" si="3">$B$4-B69</f>
        <v>65</v>
      </c>
      <c r="B69" s="1">
        <f t="shared" ref="B69:B132" si="4">B68-1</f>
        <v>113</v>
      </c>
      <c r="C69" s="5">
        <f>'Data Input'!$C$10</f>
        <v>295</v>
      </c>
      <c r="D69" s="6">
        <f>-PPMT('Data Input'!$C$8/12,$B$4-B70,$B$4,$F$4)</f>
        <v>95.723055681294568</v>
      </c>
      <c r="E69" s="6">
        <f>-IPMT('Data Input'!$C$8/12,$B$4-B70,$B$4,$F$4)</f>
        <v>148.7790457560555</v>
      </c>
      <c r="F69" s="8">
        <f t="shared" ref="F69:F132" si="5">F68-D68</f>
        <v>17853.485490726642</v>
      </c>
    </row>
    <row r="70" spans="1:6" x14ac:dyDescent="0.2">
      <c r="A70" s="1">
        <f t="shared" si="3"/>
        <v>66</v>
      </c>
      <c r="B70" s="1">
        <f t="shared" si="4"/>
        <v>112</v>
      </c>
      <c r="C70" s="5">
        <f>'Data Input'!$C$10</f>
        <v>295</v>
      </c>
      <c r="D70" s="6">
        <f>-PPMT('Data Input'!$C$8/12,$B$4-B71,$B$4,$F$4)</f>
        <v>96.520747811972029</v>
      </c>
      <c r="E70" s="6">
        <f>-IPMT('Data Input'!$C$8/12,$B$4-B71,$B$4,$F$4)</f>
        <v>147.98135362537798</v>
      </c>
      <c r="F70" s="8">
        <f t="shared" si="5"/>
        <v>17757.762435045348</v>
      </c>
    </row>
    <row r="71" spans="1:6" x14ac:dyDescent="0.2">
      <c r="A71" s="1">
        <f t="shared" si="3"/>
        <v>67</v>
      </c>
      <c r="B71" s="1">
        <f t="shared" si="4"/>
        <v>111</v>
      </c>
      <c r="C71" s="5">
        <f>'Data Input'!$C$10</f>
        <v>295</v>
      </c>
      <c r="D71" s="6">
        <f>-PPMT('Data Input'!$C$8/12,$B$4-B72,$B$4,$F$4)</f>
        <v>97.325087377071782</v>
      </c>
      <c r="E71" s="6">
        <f>-IPMT('Data Input'!$C$8/12,$B$4-B72,$B$4,$F$4)</f>
        <v>147.17701406027822</v>
      </c>
      <c r="F71" s="8">
        <f t="shared" si="5"/>
        <v>17661.241687233374</v>
      </c>
    </row>
    <row r="72" spans="1:6" x14ac:dyDescent="0.2">
      <c r="A72" s="1">
        <f t="shared" si="3"/>
        <v>68</v>
      </c>
      <c r="B72" s="1">
        <f t="shared" si="4"/>
        <v>110</v>
      </c>
      <c r="C72" s="5">
        <f>'Data Input'!$C$10</f>
        <v>295</v>
      </c>
      <c r="D72" s="6">
        <f>-PPMT('Data Input'!$C$8/12,$B$4-B73,$B$4,$F$4)</f>
        <v>98.136129771880718</v>
      </c>
      <c r="E72" s="6">
        <f>-IPMT('Data Input'!$C$8/12,$B$4-B73,$B$4,$F$4)</f>
        <v>146.36597166546929</v>
      </c>
      <c r="F72" s="8">
        <f t="shared" si="5"/>
        <v>17563.916599856304</v>
      </c>
    </row>
    <row r="73" spans="1:6" x14ac:dyDescent="0.2">
      <c r="A73" s="1">
        <f t="shared" si="3"/>
        <v>69</v>
      </c>
      <c r="B73" s="1">
        <f t="shared" si="4"/>
        <v>109</v>
      </c>
      <c r="C73" s="5">
        <f>'Data Input'!$C$10</f>
        <v>295</v>
      </c>
      <c r="D73" s="6">
        <f>-PPMT('Data Input'!$C$8/12,$B$4-B74,$B$4,$F$4)</f>
        <v>98.953930853313068</v>
      </c>
      <c r="E73" s="6">
        <f>-IPMT('Data Input'!$C$8/12,$B$4-B74,$B$4,$F$4)</f>
        <v>145.54817058403697</v>
      </c>
      <c r="F73" s="8">
        <f t="shared" si="5"/>
        <v>17465.780470084424</v>
      </c>
    </row>
    <row r="74" spans="1:6" x14ac:dyDescent="0.2">
      <c r="A74" s="1">
        <f t="shared" si="3"/>
        <v>70</v>
      </c>
      <c r="B74" s="1">
        <f t="shared" si="4"/>
        <v>108</v>
      </c>
      <c r="C74" s="5">
        <f>'Data Input'!$C$10</f>
        <v>295</v>
      </c>
      <c r="D74" s="6">
        <f>-PPMT('Data Input'!$C$8/12,$B$4-B75,$B$4,$F$4)</f>
        <v>99.778546943757334</v>
      </c>
      <c r="E74" s="6">
        <f>-IPMT('Data Input'!$C$8/12,$B$4-B75,$B$4,$F$4)</f>
        <v>144.72355449359267</v>
      </c>
      <c r="F74" s="8">
        <f t="shared" si="5"/>
        <v>17366.826539231111</v>
      </c>
    </row>
    <row r="75" spans="1:6" x14ac:dyDescent="0.2">
      <c r="A75" s="1">
        <f t="shared" si="3"/>
        <v>71</v>
      </c>
      <c r="B75" s="1">
        <f t="shared" si="4"/>
        <v>107</v>
      </c>
      <c r="C75" s="5">
        <f>'Data Input'!$C$10</f>
        <v>295</v>
      </c>
      <c r="D75" s="6">
        <f>-PPMT('Data Input'!$C$8/12,$B$4-B76,$B$4,$F$4)</f>
        <v>100.61003483495531</v>
      </c>
      <c r="E75" s="6">
        <f>-IPMT('Data Input'!$C$8/12,$B$4-B76,$B$4,$F$4)</f>
        <v>143.89206660239469</v>
      </c>
      <c r="F75" s="8">
        <f t="shared" si="5"/>
        <v>17267.047992287353</v>
      </c>
    </row>
    <row r="76" spans="1:6" x14ac:dyDescent="0.2">
      <c r="A76" s="2">
        <f t="shared" si="3"/>
        <v>72</v>
      </c>
      <c r="B76" s="3">
        <f t="shared" si="4"/>
        <v>106</v>
      </c>
      <c r="C76" s="5">
        <f>'Data Input'!$C$10</f>
        <v>295</v>
      </c>
      <c r="D76" s="6">
        <f>-PPMT('Data Input'!$C$8/12,$B$4-B77,$B$4,$F$4)</f>
        <v>101.44845179191327</v>
      </c>
      <c r="E76" s="6">
        <f>-IPMT('Data Input'!$C$8/12,$B$4-B77,$B$4,$F$4)</f>
        <v>143.05364964543674</v>
      </c>
      <c r="F76" s="9">
        <f t="shared" si="5"/>
        <v>17166.437957452399</v>
      </c>
    </row>
    <row r="77" spans="1:6" x14ac:dyDescent="0.2">
      <c r="A77" s="1">
        <f t="shared" si="3"/>
        <v>73</v>
      </c>
      <c r="B77" s="1">
        <f t="shared" si="4"/>
        <v>105</v>
      </c>
      <c r="C77" s="5">
        <f>'Data Input'!$C$10</f>
        <v>295</v>
      </c>
      <c r="D77" s="6">
        <f>-PPMT('Data Input'!$C$8/12,$B$4-B78,$B$4,$F$4)</f>
        <v>102.29385555684587</v>
      </c>
      <c r="E77" s="6">
        <f>-IPMT('Data Input'!$C$8/12,$B$4-B78,$B$4,$F$4)</f>
        <v>142.20824588050411</v>
      </c>
      <c r="F77" s="8">
        <f t="shared" si="5"/>
        <v>17064.989505660487</v>
      </c>
    </row>
    <row r="78" spans="1:6" x14ac:dyDescent="0.2">
      <c r="A78" s="1">
        <f t="shared" si="3"/>
        <v>74</v>
      </c>
      <c r="B78" s="1">
        <f t="shared" si="4"/>
        <v>104</v>
      </c>
      <c r="C78" s="5">
        <f>'Data Input'!$C$10</f>
        <v>295</v>
      </c>
      <c r="D78" s="6">
        <f>-PPMT('Data Input'!$C$8/12,$B$4-B79,$B$4,$F$4)</f>
        <v>103.14630435315291</v>
      </c>
      <c r="E78" s="6">
        <f>-IPMT('Data Input'!$C$8/12,$B$4-B79,$B$4,$F$4)</f>
        <v>141.35579708419709</v>
      </c>
      <c r="F78" s="8">
        <f t="shared" si="5"/>
        <v>16962.69565010364</v>
      </c>
    </row>
    <row r="79" spans="1:6" x14ac:dyDescent="0.2">
      <c r="A79" s="1">
        <f t="shared" si="3"/>
        <v>75</v>
      </c>
      <c r="B79" s="1">
        <f t="shared" si="4"/>
        <v>103</v>
      </c>
      <c r="C79" s="5">
        <f>'Data Input'!$C$10</f>
        <v>295</v>
      </c>
      <c r="D79" s="6">
        <f>-PPMT('Data Input'!$C$8/12,$B$4-B80,$B$4,$F$4)</f>
        <v>104.00585688942921</v>
      </c>
      <c r="E79" s="6">
        <f>-IPMT('Data Input'!$C$8/12,$B$4-B80,$B$4,$F$4)</f>
        <v>140.49624454792084</v>
      </c>
      <c r="F79" s="8">
        <f t="shared" si="5"/>
        <v>16859.549345750489</v>
      </c>
    </row>
    <row r="80" spans="1:6" x14ac:dyDescent="0.2">
      <c r="A80" s="1">
        <f t="shared" si="3"/>
        <v>76</v>
      </c>
      <c r="B80" s="1">
        <f t="shared" si="4"/>
        <v>102</v>
      </c>
      <c r="C80" s="5">
        <f>'Data Input'!$C$10</f>
        <v>295</v>
      </c>
      <c r="D80" s="6">
        <f>-PPMT('Data Input'!$C$8/12,$B$4-B81,$B$4,$F$4)</f>
        <v>104.87257236350777</v>
      </c>
      <c r="E80" s="6">
        <f>-IPMT('Data Input'!$C$8/12,$B$4-B81,$B$4,$F$4)</f>
        <v>139.62952907384224</v>
      </c>
      <c r="F80" s="8">
        <f t="shared" si="5"/>
        <v>16755.543488861058</v>
      </c>
    </row>
    <row r="81" spans="1:6" x14ac:dyDescent="0.2">
      <c r="A81" s="1">
        <f t="shared" si="3"/>
        <v>77</v>
      </c>
      <c r="B81" s="1">
        <f t="shared" si="4"/>
        <v>101</v>
      </c>
      <c r="C81" s="5">
        <f>'Data Input'!$C$10</f>
        <v>295</v>
      </c>
      <c r="D81" s="6">
        <f>-PPMT('Data Input'!$C$8/12,$B$4-B82,$B$4,$F$4)</f>
        <v>105.74651046653702</v>
      </c>
      <c r="E81" s="6">
        <f>-IPMT('Data Input'!$C$8/12,$B$4-B82,$B$4,$F$4)</f>
        <v>138.75559097081302</v>
      </c>
      <c r="F81" s="8">
        <f t="shared" si="5"/>
        <v>16650.670916497551</v>
      </c>
    </row>
    <row r="82" spans="1:6" x14ac:dyDescent="0.2">
      <c r="A82" s="1">
        <f t="shared" si="3"/>
        <v>78</v>
      </c>
      <c r="B82" s="1">
        <f t="shared" si="4"/>
        <v>100</v>
      </c>
      <c r="C82" s="5">
        <f>'Data Input'!$C$10</f>
        <v>295</v>
      </c>
      <c r="D82" s="6">
        <f>-PPMT('Data Input'!$C$8/12,$B$4-B83,$B$4,$F$4)</f>
        <v>106.6277313870915</v>
      </c>
      <c r="E82" s="6">
        <f>-IPMT('Data Input'!$C$8/12,$B$4-B83,$B$4,$F$4)</f>
        <v>137.87437005025853</v>
      </c>
      <c r="F82" s="8">
        <f t="shared" si="5"/>
        <v>16544.924406031016</v>
      </c>
    </row>
    <row r="83" spans="1:6" x14ac:dyDescent="0.2">
      <c r="A83" s="1">
        <f t="shared" si="3"/>
        <v>79</v>
      </c>
      <c r="B83" s="1">
        <f t="shared" si="4"/>
        <v>99</v>
      </c>
      <c r="C83" s="5">
        <f>'Data Input'!$C$10</f>
        <v>295</v>
      </c>
      <c r="D83" s="6">
        <f>-PPMT('Data Input'!$C$8/12,$B$4-B84,$B$4,$F$4)</f>
        <v>107.51629581531726</v>
      </c>
      <c r="E83" s="6">
        <f>-IPMT('Data Input'!$C$8/12,$B$4-B84,$B$4,$F$4)</f>
        <v>136.98580562203276</v>
      </c>
      <c r="F83" s="8">
        <f t="shared" si="5"/>
        <v>16438.296674643923</v>
      </c>
    </row>
    <row r="84" spans="1:6" x14ac:dyDescent="0.2">
      <c r="A84" s="1">
        <f t="shared" si="3"/>
        <v>80</v>
      </c>
      <c r="B84" s="1">
        <f t="shared" si="4"/>
        <v>98</v>
      </c>
      <c r="C84" s="5">
        <f>'Data Input'!$C$10</f>
        <v>295</v>
      </c>
      <c r="D84" s="6">
        <f>-PPMT('Data Input'!$C$8/12,$B$4-B85,$B$4,$F$4)</f>
        <v>108.41226494711157</v>
      </c>
      <c r="E84" s="6">
        <f>-IPMT('Data Input'!$C$8/12,$B$4-B85,$B$4,$F$4)</f>
        <v>136.08983649023844</v>
      </c>
      <c r="F84" s="8">
        <f t="shared" si="5"/>
        <v>16330.780378828606</v>
      </c>
    </row>
    <row r="85" spans="1:6" x14ac:dyDescent="0.2">
      <c r="A85" s="1">
        <f t="shared" si="3"/>
        <v>81</v>
      </c>
      <c r="B85" s="1">
        <f t="shared" si="4"/>
        <v>97</v>
      </c>
      <c r="C85" s="5">
        <f>'Data Input'!$C$10</f>
        <v>295</v>
      </c>
      <c r="D85" s="6">
        <f>-PPMT('Data Input'!$C$8/12,$B$4-B86,$B$4,$F$4)</f>
        <v>109.31570048833748</v>
      </c>
      <c r="E85" s="6">
        <f>-IPMT('Data Input'!$C$8/12,$B$4-B86,$B$4,$F$4)</f>
        <v>135.18640094901252</v>
      </c>
      <c r="F85" s="8">
        <f t="shared" si="5"/>
        <v>16222.368113881494</v>
      </c>
    </row>
    <row r="86" spans="1:6" x14ac:dyDescent="0.2">
      <c r="A86" s="1">
        <f t="shared" si="3"/>
        <v>82</v>
      </c>
      <c r="B86" s="1">
        <f t="shared" si="4"/>
        <v>96</v>
      </c>
      <c r="C86" s="5">
        <f>'Data Input'!$C$10</f>
        <v>295</v>
      </c>
      <c r="D86" s="6">
        <f>-PPMT('Data Input'!$C$8/12,$B$4-B87,$B$4,$F$4)</f>
        <v>110.22666465907363</v>
      </c>
      <c r="E86" s="6">
        <f>-IPMT('Data Input'!$C$8/12,$B$4-B87,$B$4,$F$4)</f>
        <v>134.2754367782764</v>
      </c>
      <c r="F86" s="8">
        <f t="shared" si="5"/>
        <v>16113.052413393156</v>
      </c>
    </row>
    <row r="87" spans="1:6" x14ac:dyDescent="0.2">
      <c r="A87" s="1">
        <f t="shared" si="3"/>
        <v>83</v>
      </c>
      <c r="B87" s="1">
        <f t="shared" si="4"/>
        <v>95</v>
      </c>
      <c r="C87" s="5">
        <f>'Data Input'!$C$10</f>
        <v>295</v>
      </c>
      <c r="D87" s="6">
        <f>-PPMT('Data Input'!$C$8/12,$B$4-B88,$B$4,$F$4)</f>
        <v>111.14522019789926</v>
      </c>
      <c r="E87" s="6">
        <f>-IPMT('Data Input'!$C$8/12,$B$4-B88,$B$4,$F$4)</f>
        <v>133.35688123945076</v>
      </c>
      <c r="F87" s="8">
        <f t="shared" si="5"/>
        <v>16002.825748734082</v>
      </c>
    </row>
    <row r="88" spans="1:6" x14ac:dyDescent="0.2">
      <c r="A88" s="2">
        <f t="shared" si="3"/>
        <v>84</v>
      </c>
      <c r="B88" s="3">
        <f t="shared" si="4"/>
        <v>94</v>
      </c>
      <c r="C88" s="5">
        <f>'Data Input'!$C$10</f>
        <v>295</v>
      </c>
      <c r="D88" s="6">
        <f>-PPMT('Data Input'!$C$8/12,$B$4-B89,$B$4,$F$4)</f>
        <v>112.07143036621508</v>
      </c>
      <c r="E88" s="6">
        <f>-IPMT('Data Input'!$C$8/12,$B$4-B89,$B$4,$F$4)</f>
        <v>132.43067107113495</v>
      </c>
      <c r="F88" s="9">
        <f t="shared" si="5"/>
        <v>15891.680528536182</v>
      </c>
    </row>
    <row r="89" spans="1:6" x14ac:dyDescent="0.2">
      <c r="A89" s="1">
        <f t="shared" si="3"/>
        <v>85</v>
      </c>
      <c r="B89" s="1">
        <f t="shared" si="4"/>
        <v>93</v>
      </c>
      <c r="C89" s="5">
        <f>'Data Input'!$C$10</f>
        <v>295</v>
      </c>
      <c r="D89" s="6">
        <f>-PPMT('Data Input'!$C$8/12,$B$4-B90,$B$4,$F$4)</f>
        <v>113.00535895260019</v>
      </c>
      <c r="E89" s="6">
        <f>-IPMT('Data Input'!$C$8/12,$B$4-B90,$B$4,$F$4)</f>
        <v>131.4967424847498</v>
      </c>
      <c r="F89" s="8">
        <f t="shared" si="5"/>
        <v>15779.609098169967</v>
      </c>
    </row>
    <row r="90" spans="1:6" x14ac:dyDescent="0.2">
      <c r="A90" s="1">
        <f t="shared" si="3"/>
        <v>86</v>
      </c>
      <c r="B90" s="1">
        <f t="shared" si="4"/>
        <v>92</v>
      </c>
      <c r="C90" s="5">
        <f>'Data Input'!$C$10</f>
        <v>295</v>
      </c>
      <c r="D90" s="6">
        <f>-PPMT('Data Input'!$C$8/12,$B$4-B91,$B$4,$F$4)</f>
        <v>113.94707027720521</v>
      </c>
      <c r="E90" s="6">
        <f>-IPMT('Data Input'!$C$8/12,$B$4-B91,$B$4,$F$4)</f>
        <v>130.55503116014481</v>
      </c>
      <c r="F90" s="8">
        <f t="shared" si="5"/>
        <v>15666.603739217368</v>
      </c>
    </row>
    <row r="91" spans="1:6" x14ac:dyDescent="0.2">
      <c r="A91" s="1">
        <f t="shared" si="3"/>
        <v>87</v>
      </c>
      <c r="B91" s="1">
        <f t="shared" si="4"/>
        <v>91</v>
      </c>
      <c r="C91" s="5">
        <f>'Data Input'!$C$10</f>
        <v>295</v>
      </c>
      <c r="D91" s="6">
        <f>-PPMT('Data Input'!$C$8/12,$B$4-B92,$B$4,$F$4)</f>
        <v>114.89662919618192</v>
      </c>
      <c r="E91" s="6">
        <f>-IPMT('Data Input'!$C$8/12,$B$4-B92,$B$4,$F$4)</f>
        <v>129.60547224116812</v>
      </c>
      <c r="F91" s="8">
        <f t="shared" si="5"/>
        <v>15552.656668940162</v>
      </c>
    </row>
    <row r="92" spans="1:6" x14ac:dyDescent="0.2">
      <c r="A92" s="1">
        <f t="shared" si="3"/>
        <v>88</v>
      </c>
      <c r="B92" s="1">
        <f t="shared" si="4"/>
        <v>90</v>
      </c>
      <c r="C92" s="5">
        <f>'Data Input'!$C$10</f>
        <v>295</v>
      </c>
      <c r="D92" s="6">
        <f>-PPMT('Data Input'!$C$8/12,$B$4-B93,$B$4,$F$4)</f>
        <v>115.8541011061501</v>
      </c>
      <c r="E92" s="6">
        <f>-IPMT('Data Input'!$C$8/12,$B$4-B93,$B$4,$F$4)</f>
        <v>128.64800033119991</v>
      </c>
      <c r="F92" s="8">
        <f t="shared" si="5"/>
        <v>15437.76003974398</v>
      </c>
    </row>
    <row r="93" spans="1:6" x14ac:dyDescent="0.2">
      <c r="A93" s="1">
        <f t="shared" si="3"/>
        <v>89</v>
      </c>
      <c r="B93" s="1">
        <f t="shared" si="4"/>
        <v>89</v>
      </c>
      <c r="C93" s="5">
        <f>'Data Input'!$C$10</f>
        <v>295</v>
      </c>
      <c r="D93" s="6">
        <f>-PPMT('Data Input'!$C$8/12,$B$4-B94,$B$4,$F$4)</f>
        <v>116.81955194870135</v>
      </c>
      <c r="E93" s="6">
        <f>-IPMT('Data Input'!$C$8/12,$B$4-B94,$B$4,$F$4)</f>
        <v>127.68254948864868</v>
      </c>
      <c r="F93" s="8">
        <f t="shared" si="5"/>
        <v>15321.90593863783</v>
      </c>
    </row>
    <row r="94" spans="1:6" x14ac:dyDescent="0.2">
      <c r="A94" s="1">
        <f t="shared" si="3"/>
        <v>90</v>
      </c>
      <c r="B94" s="1">
        <f t="shared" si="4"/>
        <v>88</v>
      </c>
      <c r="C94" s="5">
        <f>'Data Input'!$C$10</f>
        <v>295</v>
      </c>
      <c r="D94" s="6">
        <f>-PPMT('Data Input'!$C$8/12,$B$4-B95,$B$4,$F$4)</f>
        <v>117.79304821494053</v>
      </c>
      <c r="E94" s="6">
        <f>-IPMT('Data Input'!$C$8/12,$B$4-B95,$B$4,$F$4)</f>
        <v>126.70905322240949</v>
      </c>
      <c r="F94" s="8">
        <f t="shared" si="5"/>
        <v>15205.086386689129</v>
      </c>
    </row>
    <row r="95" spans="1:6" x14ac:dyDescent="0.2">
      <c r="A95" s="1">
        <f t="shared" si="3"/>
        <v>91</v>
      </c>
      <c r="B95" s="1">
        <f t="shared" si="4"/>
        <v>87</v>
      </c>
      <c r="C95" s="5">
        <f>'Data Input'!$C$10</f>
        <v>295</v>
      </c>
      <c r="D95" s="6">
        <f>-PPMT('Data Input'!$C$8/12,$B$4-B96,$B$4,$F$4)</f>
        <v>118.77465695006504</v>
      </c>
      <c r="E95" s="6">
        <f>-IPMT('Data Input'!$C$8/12,$B$4-B96,$B$4,$F$4)</f>
        <v>125.72744448728498</v>
      </c>
      <c r="F95" s="8">
        <f t="shared" si="5"/>
        <v>15087.293338474188</v>
      </c>
    </row>
    <row r="96" spans="1:6" x14ac:dyDescent="0.2">
      <c r="A96" s="1">
        <f t="shared" si="3"/>
        <v>92</v>
      </c>
      <c r="B96" s="1">
        <f t="shared" si="4"/>
        <v>86</v>
      </c>
      <c r="C96" s="5">
        <f>'Data Input'!$C$10</f>
        <v>295</v>
      </c>
      <c r="D96" s="6">
        <f>-PPMT('Data Input'!$C$8/12,$B$4-B97,$B$4,$F$4)</f>
        <v>119.76444575798224</v>
      </c>
      <c r="E96" s="6">
        <f>-IPMT('Data Input'!$C$8/12,$B$4-B97,$B$4,$F$4)</f>
        <v>124.73765567936776</v>
      </c>
      <c r="F96" s="8">
        <f t="shared" si="5"/>
        <v>14968.518681524123</v>
      </c>
    </row>
    <row r="97" spans="1:6" x14ac:dyDescent="0.2">
      <c r="A97" s="1">
        <f t="shared" si="3"/>
        <v>93</v>
      </c>
      <c r="B97" s="1">
        <f t="shared" si="4"/>
        <v>85</v>
      </c>
      <c r="C97" s="5">
        <f>'Data Input'!$C$10</f>
        <v>295</v>
      </c>
      <c r="D97" s="6">
        <f>-PPMT('Data Input'!$C$8/12,$B$4-B98,$B$4,$F$4)</f>
        <v>120.76248280596543</v>
      </c>
      <c r="E97" s="6">
        <f>-IPMT('Data Input'!$C$8/12,$B$4-B98,$B$4,$F$4)</f>
        <v>123.73961863138459</v>
      </c>
      <c r="F97" s="8">
        <f t="shared" si="5"/>
        <v>14848.75423576614</v>
      </c>
    </row>
    <row r="98" spans="1:6" x14ac:dyDescent="0.2">
      <c r="A98" s="1">
        <f t="shared" si="3"/>
        <v>94</v>
      </c>
      <c r="B98" s="1">
        <f t="shared" si="4"/>
        <v>84</v>
      </c>
      <c r="C98" s="5">
        <f>'Data Input'!$C$10</f>
        <v>295</v>
      </c>
      <c r="D98" s="6">
        <f>-PPMT('Data Input'!$C$8/12,$B$4-B99,$B$4,$F$4)</f>
        <v>121.76883682934847</v>
      </c>
      <c r="E98" s="6">
        <f>-IPMT('Data Input'!$C$8/12,$B$4-B99,$B$4,$F$4)</f>
        <v>122.73326460800155</v>
      </c>
      <c r="F98" s="8">
        <f t="shared" si="5"/>
        <v>14727.991752960175</v>
      </c>
    </row>
    <row r="99" spans="1:6" x14ac:dyDescent="0.2">
      <c r="A99" s="1">
        <f t="shared" si="3"/>
        <v>95</v>
      </c>
      <c r="B99" s="1">
        <f t="shared" si="4"/>
        <v>83</v>
      </c>
      <c r="C99" s="5">
        <f>'Data Input'!$C$10</f>
        <v>295</v>
      </c>
      <c r="D99" s="6">
        <f>-PPMT('Data Input'!$C$8/12,$B$4-B100,$B$4,$F$4)</f>
        <v>122.78357713625971</v>
      </c>
      <c r="E99" s="6">
        <f>-IPMT('Data Input'!$C$8/12,$B$4-B100,$B$4,$F$4)</f>
        <v>121.71852430109034</v>
      </c>
      <c r="F99" s="8">
        <f t="shared" si="5"/>
        <v>14606.222916130826</v>
      </c>
    </row>
    <row r="100" spans="1:6" x14ac:dyDescent="0.2">
      <c r="A100" s="2">
        <f t="shared" si="3"/>
        <v>96</v>
      </c>
      <c r="B100" s="3">
        <f t="shared" si="4"/>
        <v>82</v>
      </c>
      <c r="C100" s="5">
        <f>'Data Input'!$C$10</f>
        <v>295</v>
      </c>
      <c r="D100" s="6">
        <f>-PPMT('Data Input'!$C$8/12,$B$4-B101,$B$4,$F$4)</f>
        <v>123.80677361239519</v>
      </c>
      <c r="E100" s="6">
        <f>-IPMT('Data Input'!$C$8/12,$B$4-B101,$B$4,$F$4)</f>
        <v>120.69532782495483</v>
      </c>
      <c r="F100" s="9">
        <f t="shared" si="5"/>
        <v>14483.439338994567</v>
      </c>
    </row>
    <row r="101" spans="1:6" x14ac:dyDescent="0.2">
      <c r="A101" s="1">
        <f t="shared" si="3"/>
        <v>97</v>
      </c>
      <c r="B101" s="1">
        <f t="shared" si="4"/>
        <v>81</v>
      </c>
      <c r="C101" s="5">
        <f>'Data Input'!$C$10</f>
        <v>295</v>
      </c>
      <c r="D101" s="6">
        <f>-PPMT('Data Input'!$C$8/12,$B$4-B102,$B$4,$F$4)</f>
        <v>124.83849672583183</v>
      </c>
      <c r="E101" s="6">
        <f>-IPMT('Data Input'!$C$8/12,$B$4-B102,$B$4,$F$4)</f>
        <v>119.6636047115182</v>
      </c>
      <c r="F101" s="8">
        <f t="shared" si="5"/>
        <v>14359.632565382171</v>
      </c>
    </row>
    <row r="102" spans="1:6" x14ac:dyDescent="0.2">
      <c r="A102" s="1">
        <f t="shared" si="3"/>
        <v>98</v>
      </c>
      <c r="B102" s="1">
        <f t="shared" si="4"/>
        <v>80</v>
      </c>
      <c r="C102" s="5">
        <f>'Data Input'!$C$10</f>
        <v>295</v>
      </c>
      <c r="D102" s="6">
        <f>-PPMT('Data Input'!$C$8/12,$B$4-B103,$B$4,$F$4)</f>
        <v>125.87881753188043</v>
      </c>
      <c r="E102" s="6">
        <f>-IPMT('Data Input'!$C$8/12,$B$4-B103,$B$4,$F$4)</f>
        <v>118.62328390546961</v>
      </c>
      <c r="F102" s="8">
        <f t="shared" si="5"/>
        <v>14234.79406865634</v>
      </c>
    </row>
    <row r="103" spans="1:6" x14ac:dyDescent="0.2">
      <c r="A103" s="1">
        <f t="shared" si="3"/>
        <v>99</v>
      </c>
      <c r="B103" s="1">
        <f t="shared" si="4"/>
        <v>79</v>
      </c>
      <c r="C103" s="5">
        <f>'Data Input'!$C$10</f>
        <v>295</v>
      </c>
      <c r="D103" s="6">
        <f>-PPMT('Data Input'!$C$8/12,$B$4-B104,$B$4,$F$4)</f>
        <v>126.92780767797943</v>
      </c>
      <c r="E103" s="6">
        <f>-IPMT('Data Input'!$C$8/12,$B$4-B104,$B$4,$F$4)</f>
        <v>117.57429375937056</v>
      </c>
      <c r="F103" s="8">
        <f t="shared" si="5"/>
        <v>14108.915251124459</v>
      </c>
    </row>
    <row r="104" spans="1:6" x14ac:dyDescent="0.2">
      <c r="A104" s="1">
        <f t="shared" si="3"/>
        <v>100</v>
      </c>
      <c r="B104" s="1">
        <f t="shared" si="4"/>
        <v>78</v>
      </c>
      <c r="C104" s="5">
        <f>'Data Input'!$C$10</f>
        <v>295</v>
      </c>
      <c r="D104" s="6">
        <f>-PPMT('Data Input'!$C$8/12,$B$4-B105,$B$4,$F$4)</f>
        <v>127.98553940862928</v>
      </c>
      <c r="E104" s="6">
        <f>-IPMT('Data Input'!$C$8/12,$B$4-B105,$B$4,$F$4)</f>
        <v>116.51656202872077</v>
      </c>
      <c r="F104" s="8">
        <f t="shared" si="5"/>
        <v>13981.98744344648</v>
      </c>
    </row>
    <row r="105" spans="1:6" x14ac:dyDescent="0.2">
      <c r="A105" s="1">
        <f t="shared" si="3"/>
        <v>101</v>
      </c>
      <c r="B105" s="1">
        <f t="shared" si="4"/>
        <v>77</v>
      </c>
      <c r="C105" s="5">
        <f>'Data Input'!$C$10</f>
        <v>295</v>
      </c>
      <c r="D105" s="6">
        <f>-PPMT('Data Input'!$C$8/12,$B$4-B106,$B$4,$F$4)</f>
        <v>129.05208557036784</v>
      </c>
      <c r="E105" s="6">
        <f>-IPMT('Data Input'!$C$8/12,$B$4-B106,$B$4,$F$4)</f>
        <v>115.45001586698218</v>
      </c>
      <c r="F105" s="8">
        <f t="shared" si="5"/>
        <v>13854.00190403785</v>
      </c>
    </row>
    <row r="106" spans="1:6" x14ac:dyDescent="0.2">
      <c r="A106" s="1">
        <f t="shared" si="3"/>
        <v>102</v>
      </c>
      <c r="B106" s="1">
        <f t="shared" si="4"/>
        <v>76</v>
      </c>
      <c r="C106" s="5">
        <f>'Data Input'!$C$10</f>
        <v>295</v>
      </c>
      <c r="D106" s="6">
        <f>-PPMT('Data Input'!$C$8/12,$B$4-B107,$B$4,$F$4)</f>
        <v>130.12751961678757</v>
      </c>
      <c r="E106" s="6">
        <f>-IPMT('Data Input'!$C$8/12,$B$4-B107,$B$4,$F$4)</f>
        <v>114.37458182056245</v>
      </c>
      <c r="F106" s="8">
        <f t="shared" si="5"/>
        <v>13724.949818467483</v>
      </c>
    </row>
    <row r="107" spans="1:6" x14ac:dyDescent="0.2">
      <c r="A107" s="1">
        <f t="shared" si="3"/>
        <v>103</v>
      </c>
      <c r="B107" s="1">
        <f t="shared" si="4"/>
        <v>75</v>
      </c>
      <c r="C107" s="5">
        <f>'Data Input'!$C$10</f>
        <v>295</v>
      </c>
      <c r="D107" s="6">
        <f>-PPMT('Data Input'!$C$8/12,$B$4-B108,$B$4,$F$4)</f>
        <v>131.21191561359416</v>
      </c>
      <c r="E107" s="6">
        <f>-IPMT('Data Input'!$C$8/12,$B$4-B108,$B$4,$F$4)</f>
        <v>113.29018582375591</v>
      </c>
      <c r="F107" s="8">
        <f t="shared" si="5"/>
        <v>13594.822298850695</v>
      </c>
    </row>
    <row r="108" spans="1:6" x14ac:dyDescent="0.2">
      <c r="A108" s="1">
        <f t="shared" si="3"/>
        <v>104</v>
      </c>
      <c r="B108" s="1">
        <f t="shared" si="4"/>
        <v>74</v>
      </c>
      <c r="C108" s="5">
        <f>'Data Input'!$C$10</f>
        <v>295</v>
      </c>
      <c r="D108" s="6">
        <f>-PPMT('Data Input'!$C$8/12,$B$4-B109,$B$4,$F$4)</f>
        <v>132.30534824370744</v>
      </c>
      <c r="E108" s="6">
        <f>-IPMT('Data Input'!$C$8/12,$B$4-B109,$B$4,$F$4)</f>
        <v>112.19675319364261</v>
      </c>
      <c r="F108" s="8">
        <f t="shared" si="5"/>
        <v>13463.610383237101</v>
      </c>
    </row>
    <row r="109" spans="1:6" x14ac:dyDescent="0.2">
      <c r="A109" s="1">
        <f t="shared" si="3"/>
        <v>105</v>
      </c>
      <c r="B109" s="1">
        <f t="shared" si="4"/>
        <v>73</v>
      </c>
      <c r="C109" s="5">
        <f>'Data Input'!$C$10</f>
        <v>295</v>
      </c>
      <c r="D109" s="6">
        <f>-PPMT('Data Input'!$C$8/12,$B$4-B110,$B$4,$F$4)</f>
        <v>133.40789281240498</v>
      </c>
      <c r="E109" s="6">
        <f>-IPMT('Data Input'!$C$8/12,$B$4-B110,$B$4,$F$4)</f>
        <v>111.09420862494504</v>
      </c>
      <c r="F109" s="8">
        <f t="shared" si="5"/>
        <v>13331.305034993393</v>
      </c>
    </row>
    <row r="110" spans="1:6" x14ac:dyDescent="0.2">
      <c r="A110" s="1">
        <f t="shared" si="3"/>
        <v>106</v>
      </c>
      <c r="B110" s="1">
        <f t="shared" si="4"/>
        <v>72</v>
      </c>
      <c r="C110" s="5">
        <f>'Data Input'!$C$10</f>
        <v>295</v>
      </c>
      <c r="D110" s="6">
        <f>-PPMT('Data Input'!$C$8/12,$B$4-B111,$B$4,$F$4)</f>
        <v>134.51962525250835</v>
      </c>
      <c r="E110" s="6">
        <f>-IPMT('Data Input'!$C$8/12,$B$4-B111,$B$4,$F$4)</f>
        <v>109.98247618484167</v>
      </c>
      <c r="F110" s="8">
        <f t="shared" si="5"/>
        <v>13197.897142180987</v>
      </c>
    </row>
    <row r="111" spans="1:6" x14ac:dyDescent="0.2">
      <c r="A111" s="1">
        <f t="shared" si="3"/>
        <v>107</v>
      </c>
      <c r="B111" s="1">
        <f t="shared" si="4"/>
        <v>71</v>
      </c>
      <c r="C111" s="5">
        <f>'Data Input'!$C$10</f>
        <v>295</v>
      </c>
      <c r="D111" s="6">
        <f>-PPMT('Data Input'!$C$8/12,$B$4-B112,$B$4,$F$4)</f>
        <v>135.64062212961258</v>
      </c>
      <c r="E111" s="6">
        <f>-IPMT('Data Input'!$C$8/12,$B$4-B112,$B$4,$F$4)</f>
        <v>108.86147930773743</v>
      </c>
      <c r="F111" s="8">
        <f t="shared" si="5"/>
        <v>13063.37751692848</v>
      </c>
    </row>
    <row r="112" spans="1:6" x14ac:dyDescent="0.2">
      <c r="A112" s="2">
        <f t="shared" si="3"/>
        <v>108</v>
      </c>
      <c r="B112" s="3">
        <f t="shared" si="4"/>
        <v>70</v>
      </c>
      <c r="C112" s="5">
        <f>'Data Input'!$C$10</f>
        <v>295</v>
      </c>
      <c r="D112" s="6">
        <f>-PPMT('Data Input'!$C$8/12,$B$4-B113,$B$4,$F$4)</f>
        <v>136.77096064735937</v>
      </c>
      <c r="E112" s="6">
        <f>-IPMT('Data Input'!$C$8/12,$B$4-B113,$B$4,$F$4)</f>
        <v>107.73114078999068</v>
      </c>
      <c r="F112" s="9">
        <f t="shared" si="5"/>
        <v>12927.736894798867</v>
      </c>
    </row>
    <row r="113" spans="1:6" x14ac:dyDescent="0.2">
      <c r="A113" s="1">
        <f t="shared" si="3"/>
        <v>109</v>
      </c>
      <c r="B113" s="1">
        <f t="shared" si="4"/>
        <v>69</v>
      </c>
      <c r="C113" s="5">
        <f>'Data Input'!$C$10</f>
        <v>295</v>
      </c>
      <c r="D113" s="6">
        <f>-PPMT('Data Input'!$C$8/12,$B$4-B114,$B$4,$F$4)</f>
        <v>137.91071865275401</v>
      </c>
      <c r="E113" s="6">
        <f>-IPMT('Data Input'!$C$8/12,$B$4-B114,$B$4,$F$4)</f>
        <v>106.59138278459599</v>
      </c>
      <c r="F113" s="8">
        <f t="shared" si="5"/>
        <v>12790.965934151507</v>
      </c>
    </row>
    <row r="114" spans="1:6" x14ac:dyDescent="0.2">
      <c r="A114" s="1">
        <f t="shared" si="3"/>
        <v>110</v>
      </c>
      <c r="B114" s="1">
        <f t="shared" si="4"/>
        <v>68</v>
      </c>
      <c r="C114" s="5">
        <f>'Data Input'!$C$10</f>
        <v>295</v>
      </c>
      <c r="D114" s="6">
        <f>-PPMT('Data Input'!$C$8/12,$B$4-B115,$B$4,$F$4)</f>
        <v>139.05997464152696</v>
      </c>
      <c r="E114" s="6">
        <f>-IPMT('Data Input'!$C$8/12,$B$4-B115,$B$4,$F$4)</f>
        <v>105.44212679582303</v>
      </c>
      <c r="F114" s="8">
        <f t="shared" si="5"/>
        <v>12653.055215498753</v>
      </c>
    </row>
    <row r="115" spans="1:6" x14ac:dyDescent="0.2">
      <c r="A115" s="1">
        <f t="shared" si="3"/>
        <v>111</v>
      </c>
      <c r="B115" s="1">
        <f t="shared" si="4"/>
        <v>67</v>
      </c>
      <c r="C115" s="5">
        <f>'Data Input'!$C$10</f>
        <v>295</v>
      </c>
      <c r="D115" s="6">
        <f>-PPMT('Data Input'!$C$8/12,$B$4-B116,$B$4,$F$4)</f>
        <v>140.2188077635397</v>
      </c>
      <c r="E115" s="6">
        <f>-IPMT('Data Input'!$C$8/12,$B$4-B116,$B$4,$F$4)</f>
        <v>104.28329367381031</v>
      </c>
      <c r="F115" s="8">
        <f t="shared" si="5"/>
        <v>12513.995240857226</v>
      </c>
    </row>
    <row r="116" spans="1:6" x14ac:dyDescent="0.2">
      <c r="A116" s="1">
        <f t="shared" si="3"/>
        <v>112</v>
      </c>
      <c r="B116" s="1">
        <f t="shared" si="4"/>
        <v>66</v>
      </c>
      <c r="C116" s="5">
        <f>'Data Input'!$C$10</f>
        <v>295</v>
      </c>
      <c r="D116" s="6">
        <f>-PPMT('Data Input'!$C$8/12,$B$4-B117,$B$4,$F$4)</f>
        <v>141.38729782823586</v>
      </c>
      <c r="E116" s="6">
        <f>-IPMT('Data Input'!$C$8/12,$B$4-B117,$B$4,$F$4)</f>
        <v>103.11480360911416</v>
      </c>
      <c r="F116" s="8">
        <f t="shared" si="5"/>
        <v>12373.776433093686</v>
      </c>
    </row>
    <row r="117" spans="1:6" x14ac:dyDescent="0.2">
      <c r="A117" s="1">
        <f t="shared" si="3"/>
        <v>113</v>
      </c>
      <c r="B117" s="1">
        <f t="shared" si="4"/>
        <v>65</v>
      </c>
      <c r="C117" s="5">
        <f>'Data Input'!$C$10</f>
        <v>295</v>
      </c>
      <c r="D117" s="6">
        <f>-PPMT('Data Input'!$C$8/12,$B$4-B118,$B$4,$F$4)</f>
        <v>142.56552531013782</v>
      </c>
      <c r="E117" s="6">
        <f>-IPMT('Data Input'!$C$8/12,$B$4-B118,$B$4,$F$4)</f>
        <v>101.93657612721219</v>
      </c>
      <c r="F117" s="8">
        <f t="shared" si="5"/>
        <v>12232.38913526545</v>
      </c>
    </row>
    <row r="118" spans="1:6" x14ac:dyDescent="0.2">
      <c r="A118" s="1">
        <f t="shared" si="3"/>
        <v>114</v>
      </c>
      <c r="B118" s="1">
        <f t="shared" si="4"/>
        <v>64</v>
      </c>
      <c r="C118" s="5">
        <f>'Data Input'!$C$10</f>
        <v>295</v>
      </c>
      <c r="D118" s="6">
        <f>-PPMT('Data Input'!$C$8/12,$B$4-B119,$B$4,$F$4)</f>
        <v>143.75357135438898</v>
      </c>
      <c r="E118" s="6">
        <f>-IPMT('Data Input'!$C$8/12,$B$4-B119,$B$4,$F$4)</f>
        <v>100.74853008296105</v>
      </c>
      <c r="F118" s="8">
        <f t="shared" si="5"/>
        <v>12089.823609955312</v>
      </c>
    </row>
    <row r="119" spans="1:6" x14ac:dyDescent="0.2">
      <c r="A119" s="1">
        <f t="shared" si="3"/>
        <v>115</v>
      </c>
      <c r="B119" s="1">
        <f t="shared" si="4"/>
        <v>63</v>
      </c>
      <c r="C119" s="5">
        <f>'Data Input'!$C$10</f>
        <v>295</v>
      </c>
      <c r="D119" s="6">
        <f>-PPMT('Data Input'!$C$8/12,$B$4-B120,$B$4,$F$4)</f>
        <v>144.95151778234222</v>
      </c>
      <c r="E119" s="6">
        <f>-IPMT('Data Input'!$C$8/12,$B$4-B120,$B$4,$F$4)</f>
        <v>99.550583655007813</v>
      </c>
      <c r="F119" s="8">
        <f t="shared" si="5"/>
        <v>11946.070038600923</v>
      </c>
    </row>
    <row r="120" spans="1:6" x14ac:dyDescent="0.2">
      <c r="A120" s="1">
        <f t="shared" si="3"/>
        <v>116</v>
      </c>
      <c r="B120" s="1">
        <f t="shared" si="4"/>
        <v>62</v>
      </c>
      <c r="C120" s="5">
        <f>'Data Input'!$C$10</f>
        <v>295</v>
      </c>
      <c r="D120" s="6">
        <f>-PPMT('Data Input'!$C$8/12,$B$4-B121,$B$4,$F$4)</f>
        <v>146.15944709719506</v>
      </c>
      <c r="E120" s="6">
        <f>-IPMT('Data Input'!$C$8/12,$B$4-B121,$B$4,$F$4)</f>
        <v>98.342654340154951</v>
      </c>
      <c r="F120" s="8">
        <f t="shared" si="5"/>
        <v>11801.118520818582</v>
      </c>
    </row>
    <row r="121" spans="1:6" x14ac:dyDescent="0.2">
      <c r="A121" s="1">
        <f t="shared" si="3"/>
        <v>117</v>
      </c>
      <c r="B121" s="1">
        <f t="shared" si="4"/>
        <v>61</v>
      </c>
      <c r="C121" s="5">
        <f>'Data Input'!$C$10</f>
        <v>295</v>
      </c>
      <c r="D121" s="6">
        <f>-PPMT('Data Input'!$C$8/12,$B$4-B122,$B$4,$F$4)</f>
        <v>147.37744248967169</v>
      </c>
      <c r="E121" s="6">
        <f>-IPMT('Data Input'!$C$8/12,$B$4-B122,$B$4,$F$4)</f>
        <v>97.124658947678341</v>
      </c>
      <c r="F121" s="8">
        <f t="shared" si="5"/>
        <v>11654.959073721386</v>
      </c>
    </row>
    <row r="122" spans="1:6" x14ac:dyDescent="0.2">
      <c r="A122" s="1">
        <f t="shared" si="3"/>
        <v>118</v>
      </c>
      <c r="B122" s="1">
        <f t="shared" si="4"/>
        <v>60</v>
      </c>
      <c r="C122" s="5">
        <f>'Data Input'!$C$10</f>
        <v>295</v>
      </c>
      <c r="D122" s="6">
        <f>-PPMT('Data Input'!$C$8/12,$B$4-B123,$B$4,$F$4)</f>
        <v>148.60558784375232</v>
      </c>
      <c r="E122" s="6">
        <f>-IPMT('Data Input'!$C$8/12,$B$4-B123,$B$4,$F$4)</f>
        <v>95.896513593597732</v>
      </c>
      <c r="F122" s="8">
        <f t="shared" si="5"/>
        <v>11507.581631231715</v>
      </c>
    </row>
    <row r="123" spans="1:6" x14ac:dyDescent="0.2">
      <c r="A123" s="1">
        <f t="shared" si="3"/>
        <v>119</v>
      </c>
      <c r="B123" s="1">
        <f t="shared" si="4"/>
        <v>59</v>
      </c>
      <c r="C123" s="5">
        <f>'Data Input'!$C$10</f>
        <v>295</v>
      </c>
      <c r="D123" s="6">
        <f>-PPMT('Data Input'!$C$8/12,$B$4-B124,$B$4,$F$4)</f>
        <v>149.84396774245025</v>
      </c>
      <c r="E123" s="6">
        <f>-IPMT('Data Input'!$C$8/12,$B$4-B124,$B$4,$F$4)</f>
        <v>94.658133694899789</v>
      </c>
      <c r="F123" s="8">
        <f t="shared" si="5"/>
        <v>11358.976043387962</v>
      </c>
    </row>
    <row r="124" spans="1:6" x14ac:dyDescent="0.2">
      <c r="A124" s="2">
        <f t="shared" si="3"/>
        <v>120</v>
      </c>
      <c r="B124" s="3">
        <f t="shared" si="4"/>
        <v>58</v>
      </c>
      <c r="C124" s="5">
        <f>'Data Input'!$C$10</f>
        <v>295</v>
      </c>
      <c r="D124" s="6">
        <f>-PPMT('Data Input'!$C$8/12,$B$4-B125,$B$4,$F$4)</f>
        <v>151.09266747363733</v>
      </c>
      <c r="E124" s="6">
        <f>-IPMT('Data Input'!$C$8/12,$B$4-B125,$B$4,$F$4)</f>
        <v>93.409433963712715</v>
      </c>
      <c r="F124" s="8">
        <f t="shared" si="5"/>
        <v>11209.132075645512</v>
      </c>
    </row>
    <row r="125" spans="1:6" x14ac:dyDescent="0.2">
      <c r="A125" s="1">
        <f t="shared" si="3"/>
        <v>121</v>
      </c>
      <c r="B125" s="1">
        <f t="shared" si="4"/>
        <v>57</v>
      </c>
      <c r="C125" s="5">
        <f>'Data Input'!$C$10</f>
        <v>295</v>
      </c>
      <c r="D125" s="6">
        <f>-PPMT('Data Input'!$C$8/12,$B$4-B126,$B$4,$F$4)</f>
        <v>152.35177303591763</v>
      </c>
      <c r="E125" s="6">
        <f>-IPMT('Data Input'!$C$8/12,$B$4-B126,$B$4,$F$4)</f>
        <v>92.150328401432404</v>
      </c>
      <c r="F125" s="8">
        <f t="shared" si="5"/>
        <v>11058.039408171875</v>
      </c>
    </row>
    <row r="126" spans="1:6" x14ac:dyDescent="0.2">
      <c r="A126" s="1">
        <f t="shared" si="3"/>
        <v>122</v>
      </c>
      <c r="B126" s="1">
        <f t="shared" si="4"/>
        <v>56</v>
      </c>
      <c r="C126" s="5">
        <f>'Data Input'!$C$10</f>
        <v>295</v>
      </c>
      <c r="D126" s="6">
        <f>-PPMT('Data Input'!$C$8/12,$B$4-B127,$B$4,$F$4)</f>
        <v>153.6213711445503</v>
      </c>
      <c r="E126" s="6">
        <f>-IPMT('Data Input'!$C$8/12,$B$4-B127,$B$4,$F$4)</f>
        <v>90.88073029279974</v>
      </c>
      <c r="F126" s="8">
        <f t="shared" si="5"/>
        <v>10905.687635135957</v>
      </c>
    </row>
    <row r="127" spans="1:6" x14ac:dyDescent="0.2">
      <c r="A127" s="1">
        <f t="shared" si="3"/>
        <v>123</v>
      </c>
      <c r="B127" s="1">
        <f t="shared" si="4"/>
        <v>55</v>
      </c>
      <c r="C127" s="5">
        <f>'Data Input'!$C$10</f>
        <v>295</v>
      </c>
      <c r="D127" s="6">
        <f>-PPMT('Data Input'!$C$8/12,$B$4-B128,$B$4,$F$4)</f>
        <v>154.90154923742151</v>
      </c>
      <c r="E127" s="6">
        <f>-IPMT('Data Input'!$C$8/12,$B$4-B128,$B$4,$F$4)</f>
        <v>89.600552199928487</v>
      </c>
      <c r="F127" s="8">
        <f t="shared" si="5"/>
        <v>10752.066263991406</v>
      </c>
    </row>
    <row r="128" spans="1:6" x14ac:dyDescent="0.2">
      <c r="A128" s="1">
        <f t="shared" si="3"/>
        <v>124</v>
      </c>
      <c r="B128" s="1">
        <f t="shared" si="4"/>
        <v>54</v>
      </c>
      <c r="C128" s="5">
        <f>'Data Input'!$C$10</f>
        <v>295</v>
      </c>
      <c r="D128" s="6">
        <f>-PPMT('Data Input'!$C$8/12,$B$4-B129,$B$4,$F$4)</f>
        <v>156.19239548106671</v>
      </c>
      <c r="E128" s="6">
        <f>-IPMT('Data Input'!$C$8/12,$B$4-B129,$B$4,$F$4)</f>
        <v>88.30970595628331</v>
      </c>
      <c r="F128" s="8">
        <f t="shared" si="5"/>
        <v>10597.164714753984</v>
      </c>
    </row>
    <row r="129" spans="1:6" x14ac:dyDescent="0.2">
      <c r="A129" s="1">
        <f t="shared" si="3"/>
        <v>125</v>
      </c>
      <c r="B129" s="1">
        <f t="shared" si="4"/>
        <v>53</v>
      </c>
      <c r="C129" s="5">
        <f>'Data Input'!$C$10</f>
        <v>295</v>
      </c>
      <c r="D129" s="6">
        <f>-PPMT('Data Input'!$C$8/12,$B$4-B130,$B$4,$F$4)</f>
        <v>157.49399877674225</v>
      </c>
      <c r="E129" s="6">
        <f>-IPMT('Data Input'!$C$8/12,$B$4-B130,$B$4,$F$4)</f>
        <v>87.008102660607776</v>
      </c>
      <c r="F129" s="8">
        <f t="shared" si="5"/>
        <v>10440.972319272918</v>
      </c>
    </row>
    <row r="130" spans="1:6" x14ac:dyDescent="0.2">
      <c r="A130" s="1">
        <f t="shared" si="3"/>
        <v>126</v>
      </c>
      <c r="B130" s="1">
        <f t="shared" si="4"/>
        <v>52</v>
      </c>
      <c r="C130" s="5">
        <f>'Data Input'!$C$10</f>
        <v>295</v>
      </c>
      <c r="D130" s="6">
        <f>-PPMT('Data Input'!$C$8/12,$B$4-B131,$B$4,$F$4)</f>
        <v>158.80644876654844</v>
      </c>
      <c r="E130" s="6">
        <f>-IPMT('Data Input'!$C$8/12,$B$4-B131,$B$4,$F$4)</f>
        <v>85.695652670801579</v>
      </c>
      <c r="F130" s="8">
        <f t="shared" si="5"/>
        <v>10283.478320496175</v>
      </c>
    </row>
    <row r="131" spans="1:6" x14ac:dyDescent="0.2">
      <c r="A131" s="1">
        <f t="shared" si="3"/>
        <v>127</v>
      </c>
      <c r="B131" s="1">
        <f t="shared" si="4"/>
        <v>51</v>
      </c>
      <c r="C131" s="5">
        <f>'Data Input'!$C$10</f>
        <v>295</v>
      </c>
      <c r="D131" s="6">
        <f>-PPMT('Data Input'!$C$8/12,$B$4-B132,$B$4,$F$4)</f>
        <v>160.129835839603</v>
      </c>
      <c r="E131" s="6">
        <f>-IPMT('Data Input'!$C$8/12,$B$4-B132,$B$4,$F$4)</f>
        <v>84.372265597747017</v>
      </c>
      <c r="F131" s="8">
        <f t="shared" si="5"/>
        <v>10124.671871729626</v>
      </c>
    </row>
    <row r="132" spans="1:6" x14ac:dyDescent="0.2">
      <c r="A132" s="1">
        <f t="shared" si="3"/>
        <v>128</v>
      </c>
      <c r="B132" s="1">
        <f t="shared" si="4"/>
        <v>50</v>
      </c>
      <c r="C132" s="5">
        <f>'Data Input'!$C$10</f>
        <v>295</v>
      </c>
      <c r="D132" s="6">
        <f>-PPMT('Data Input'!$C$8/12,$B$4-B133,$B$4,$F$4)</f>
        <v>161.46425113826638</v>
      </c>
      <c r="E132" s="6">
        <f>-IPMT('Data Input'!$C$8/12,$B$4-B133,$B$4,$F$4)</f>
        <v>83.037850299083644</v>
      </c>
      <c r="F132" s="8">
        <f t="shared" si="5"/>
        <v>9964.5420358900228</v>
      </c>
    </row>
    <row r="133" spans="1:6" x14ac:dyDescent="0.2">
      <c r="A133" s="1">
        <f t="shared" ref="A133:A196" si="6">$B$4-B133</f>
        <v>129</v>
      </c>
      <c r="B133" s="1">
        <f t="shared" ref="B133:B196" si="7">B132-1</f>
        <v>49</v>
      </c>
      <c r="C133" s="5">
        <f>'Data Input'!$C$10</f>
        <v>295</v>
      </c>
      <c r="D133" s="6">
        <f>-PPMT('Data Input'!$C$8/12,$B$4-B134,$B$4,$F$4)</f>
        <v>162.8097865644186</v>
      </c>
      <c r="E133" s="6">
        <f>-IPMT('Data Input'!$C$8/12,$B$4-B134,$B$4,$F$4)</f>
        <v>81.692314872931419</v>
      </c>
      <c r="F133" s="8">
        <f t="shared" ref="F133:F196" si="8">F132-D132</f>
        <v>9803.0777847517566</v>
      </c>
    </row>
    <row r="134" spans="1:6" x14ac:dyDescent="0.2">
      <c r="A134" s="1">
        <f t="shared" si="6"/>
        <v>130</v>
      </c>
      <c r="B134" s="1">
        <f t="shared" si="7"/>
        <v>48</v>
      </c>
      <c r="C134" s="5">
        <f>'Data Input'!$C$10</f>
        <v>295</v>
      </c>
      <c r="D134" s="6">
        <f>-PPMT('Data Input'!$C$8/12,$B$4-B135,$B$4,$F$4)</f>
        <v>164.16653478578877</v>
      </c>
      <c r="E134" s="6">
        <f>-IPMT('Data Input'!$C$8/12,$B$4-B135,$B$4,$F$4)</f>
        <v>80.33556665156128</v>
      </c>
      <c r="F134" s="8">
        <f t="shared" si="8"/>
        <v>9640.2679981873371</v>
      </c>
    </row>
    <row r="135" spans="1:6" x14ac:dyDescent="0.2">
      <c r="A135" s="1">
        <f t="shared" si="6"/>
        <v>131</v>
      </c>
      <c r="B135" s="1">
        <f t="shared" si="7"/>
        <v>47</v>
      </c>
      <c r="C135" s="5">
        <f>'Data Input'!$C$10</f>
        <v>295</v>
      </c>
      <c r="D135" s="6">
        <f>-PPMT('Data Input'!$C$8/12,$B$4-B136,$B$4,$F$4)</f>
        <v>165.53458924233701</v>
      </c>
      <c r="E135" s="6">
        <f>-IPMT('Data Input'!$C$8/12,$B$4-B136,$B$4,$F$4)</f>
        <v>78.967512195013057</v>
      </c>
      <c r="F135" s="8">
        <f t="shared" si="8"/>
        <v>9476.1014634015482</v>
      </c>
    </row>
    <row r="136" spans="1:6" x14ac:dyDescent="0.2">
      <c r="A136" s="2">
        <f t="shared" si="6"/>
        <v>132</v>
      </c>
      <c r="B136" s="3">
        <f t="shared" si="7"/>
        <v>46</v>
      </c>
      <c r="C136" s="5">
        <f>'Data Input'!$C$10</f>
        <v>295</v>
      </c>
      <c r="D136" s="6">
        <f>-PPMT('Data Input'!$C$8/12,$B$4-B137,$B$4,$F$4)</f>
        <v>166.91404415268977</v>
      </c>
      <c r="E136" s="6">
        <f>-IPMT('Data Input'!$C$8/12,$B$4-B137,$B$4,$F$4)</f>
        <v>77.588057284660223</v>
      </c>
      <c r="F136" s="8">
        <f t="shared" si="8"/>
        <v>9310.5668741592108</v>
      </c>
    </row>
    <row r="137" spans="1:6" x14ac:dyDescent="0.2">
      <c r="A137" s="1">
        <f t="shared" si="6"/>
        <v>133</v>
      </c>
      <c r="B137" s="1">
        <f t="shared" si="7"/>
        <v>45</v>
      </c>
      <c r="C137" s="5">
        <f>'Data Input'!$C$10</f>
        <v>295</v>
      </c>
      <c r="D137" s="6">
        <f>-PPMT('Data Input'!$C$8/12,$B$4-B138,$B$4,$F$4)</f>
        <v>168.3049945206289</v>
      </c>
      <c r="E137" s="6">
        <f>-IPMT('Data Input'!$C$8/12,$B$4-B138,$B$4,$F$4)</f>
        <v>76.19710691672114</v>
      </c>
      <c r="F137" s="8">
        <f t="shared" si="8"/>
        <v>9143.6528300065202</v>
      </c>
    </row>
    <row r="138" spans="1:6" x14ac:dyDescent="0.2">
      <c r="A138" s="1">
        <f t="shared" si="6"/>
        <v>134</v>
      </c>
      <c r="B138" s="1">
        <f t="shared" si="7"/>
        <v>44</v>
      </c>
      <c r="C138" s="5">
        <f>'Data Input'!$C$10</f>
        <v>295</v>
      </c>
      <c r="D138" s="6">
        <f>-PPMT('Data Input'!$C$8/12,$B$4-B139,$B$4,$F$4)</f>
        <v>169.70753614163411</v>
      </c>
      <c r="E138" s="6">
        <f>-IPMT('Data Input'!$C$8/12,$B$4-B139,$B$4,$F$4)</f>
        <v>74.794565295715898</v>
      </c>
      <c r="F138" s="8">
        <f t="shared" si="8"/>
        <v>8975.3478354858908</v>
      </c>
    </row>
    <row r="139" spans="1:6" x14ac:dyDescent="0.2">
      <c r="A139" s="1">
        <f t="shared" si="6"/>
        <v>135</v>
      </c>
      <c r="B139" s="1">
        <f t="shared" si="7"/>
        <v>43</v>
      </c>
      <c r="C139" s="5">
        <f>'Data Input'!$C$10</f>
        <v>295</v>
      </c>
      <c r="D139" s="6">
        <f>-PPMT('Data Input'!$C$8/12,$B$4-B140,$B$4,$F$4)</f>
        <v>171.12176560948106</v>
      </c>
      <c r="E139" s="6">
        <f>-IPMT('Data Input'!$C$8/12,$B$4-B140,$B$4,$F$4)</f>
        <v>73.380335827868961</v>
      </c>
      <c r="F139" s="8">
        <f t="shared" si="8"/>
        <v>8805.6402993442571</v>
      </c>
    </row>
    <row r="140" spans="1:6" x14ac:dyDescent="0.2">
      <c r="A140" s="1">
        <f t="shared" si="6"/>
        <v>136</v>
      </c>
      <c r="B140" s="1">
        <f t="shared" si="7"/>
        <v>42</v>
      </c>
      <c r="C140" s="5">
        <f>'Data Input'!$C$10</f>
        <v>295</v>
      </c>
      <c r="D140" s="6">
        <f>-PPMT('Data Input'!$C$8/12,$B$4-B141,$B$4,$F$4)</f>
        <v>172.5477803228934</v>
      </c>
      <c r="E140" s="6">
        <f>-IPMT('Data Input'!$C$8/12,$B$4-B141,$B$4,$F$4)</f>
        <v>71.954321114456619</v>
      </c>
      <c r="F140" s="8">
        <f t="shared" si="8"/>
        <v>8634.5185337347757</v>
      </c>
    </row>
    <row r="141" spans="1:6" x14ac:dyDescent="0.2">
      <c r="A141" s="1">
        <f t="shared" si="6"/>
        <v>137</v>
      </c>
      <c r="B141" s="1">
        <f t="shared" si="7"/>
        <v>41</v>
      </c>
      <c r="C141" s="5">
        <f>'Data Input'!$C$10</f>
        <v>295</v>
      </c>
      <c r="D141" s="6">
        <f>-PPMT('Data Input'!$C$8/12,$B$4-B142,$B$4,$F$4)</f>
        <v>173.98567849225086</v>
      </c>
      <c r="E141" s="6">
        <f>-IPMT('Data Input'!$C$8/12,$B$4-B142,$B$4,$F$4)</f>
        <v>70.516422945099166</v>
      </c>
      <c r="F141" s="8">
        <f t="shared" si="8"/>
        <v>8461.9707534118825</v>
      </c>
    </row>
    <row r="142" spans="1:6" x14ac:dyDescent="0.2">
      <c r="A142" s="1">
        <f t="shared" si="6"/>
        <v>138</v>
      </c>
      <c r="B142" s="1">
        <f t="shared" si="7"/>
        <v>40</v>
      </c>
      <c r="C142" s="5">
        <f>'Data Input'!$C$10</f>
        <v>295</v>
      </c>
      <c r="D142" s="6">
        <f>-PPMT('Data Input'!$C$8/12,$B$4-B143,$B$4,$F$4)</f>
        <v>175.43555914635294</v>
      </c>
      <c r="E142" s="6">
        <f>-IPMT('Data Input'!$C$8/12,$B$4-B143,$B$4,$F$4)</f>
        <v>69.066542290997091</v>
      </c>
      <c r="F142" s="8">
        <f t="shared" si="8"/>
        <v>8287.9850749196321</v>
      </c>
    </row>
    <row r="143" spans="1:6" x14ac:dyDescent="0.2">
      <c r="A143" s="1">
        <f t="shared" si="6"/>
        <v>139</v>
      </c>
      <c r="B143" s="1">
        <f t="shared" si="7"/>
        <v>39</v>
      </c>
      <c r="C143" s="5">
        <f>'Data Input'!$C$10</f>
        <v>295</v>
      </c>
      <c r="D143" s="6">
        <f>-PPMT('Data Input'!$C$8/12,$B$4-B144,$B$4,$F$4)</f>
        <v>176.89752213923924</v>
      </c>
      <c r="E143" s="6">
        <f>-IPMT('Data Input'!$C$8/12,$B$4-B144,$B$4,$F$4)</f>
        <v>67.604579298110806</v>
      </c>
      <c r="F143" s="8">
        <f t="shared" si="8"/>
        <v>8112.5495157732794</v>
      </c>
    </row>
    <row r="144" spans="1:6" x14ac:dyDescent="0.2">
      <c r="A144" s="1">
        <f t="shared" si="6"/>
        <v>140</v>
      </c>
      <c r="B144" s="1">
        <f t="shared" si="7"/>
        <v>38</v>
      </c>
      <c r="C144" s="5">
        <f>'Data Input'!$C$10</f>
        <v>295</v>
      </c>
      <c r="D144" s="6">
        <f>-PPMT('Data Input'!$C$8/12,$B$4-B145,$B$4,$F$4)</f>
        <v>178.37166815706624</v>
      </c>
      <c r="E144" s="6">
        <f>-IPMT('Data Input'!$C$8/12,$B$4-B145,$B$4,$F$4)</f>
        <v>66.130433280283796</v>
      </c>
      <c r="F144" s="8">
        <f t="shared" si="8"/>
        <v>7935.6519936340401</v>
      </c>
    </row>
    <row r="145" spans="1:6" x14ac:dyDescent="0.2">
      <c r="A145" s="1">
        <f t="shared" si="6"/>
        <v>141</v>
      </c>
      <c r="B145" s="1">
        <f t="shared" si="7"/>
        <v>37</v>
      </c>
      <c r="C145" s="5">
        <f>'Data Input'!$C$10</f>
        <v>295</v>
      </c>
      <c r="D145" s="6">
        <f>-PPMT('Data Input'!$C$8/12,$B$4-B146,$B$4,$F$4)</f>
        <v>179.85809872504174</v>
      </c>
      <c r="E145" s="6">
        <f>-IPMT('Data Input'!$C$8/12,$B$4-B146,$B$4,$F$4)</f>
        <v>64.644002712308264</v>
      </c>
      <c r="F145" s="8">
        <f t="shared" si="8"/>
        <v>7757.2803254769742</v>
      </c>
    </row>
    <row r="146" spans="1:6" x14ac:dyDescent="0.2">
      <c r="A146" s="1">
        <f t="shared" si="6"/>
        <v>142</v>
      </c>
      <c r="B146" s="1">
        <f t="shared" si="7"/>
        <v>36</v>
      </c>
      <c r="C146" s="5">
        <f>'Data Input'!$C$10</f>
        <v>295</v>
      </c>
      <c r="D146" s="6">
        <f>-PPMT('Data Input'!$C$8/12,$B$4-B147,$B$4,$F$4)</f>
        <v>181.35691621441714</v>
      </c>
      <c r="E146" s="6">
        <f>-IPMT('Data Input'!$C$8/12,$B$4-B147,$B$4,$F$4)</f>
        <v>63.145185222932916</v>
      </c>
      <c r="F146" s="8">
        <f t="shared" si="8"/>
        <v>7577.4222267519326</v>
      </c>
    </row>
    <row r="147" spans="1:6" x14ac:dyDescent="0.2">
      <c r="A147" s="1">
        <f t="shared" si="6"/>
        <v>143</v>
      </c>
      <c r="B147" s="1">
        <f t="shared" si="7"/>
        <v>35</v>
      </c>
      <c r="C147" s="5">
        <f>'Data Input'!$C$10</f>
        <v>295</v>
      </c>
      <c r="D147" s="6">
        <f>-PPMT('Data Input'!$C$8/12,$B$4-B148,$B$4,$F$4)</f>
        <v>182.86822384953723</v>
      </c>
      <c r="E147" s="6">
        <f>-IPMT('Data Input'!$C$8/12,$B$4-B148,$B$4,$F$4)</f>
        <v>61.633877587812769</v>
      </c>
      <c r="F147" s="8">
        <f t="shared" si="8"/>
        <v>7396.0653105375159</v>
      </c>
    </row>
    <row r="148" spans="1:6" x14ac:dyDescent="0.2">
      <c r="A148" s="2">
        <f t="shared" si="6"/>
        <v>144</v>
      </c>
      <c r="B148" s="3">
        <f t="shared" si="7"/>
        <v>34</v>
      </c>
      <c r="C148" s="5">
        <f>'Data Input'!$C$10</f>
        <v>295</v>
      </c>
      <c r="D148" s="6">
        <f>-PPMT('Data Input'!$C$8/12,$B$4-B149,$B$4,$F$4)</f>
        <v>184.39212571495008</v>
      </c>
      <c r="E148" s="6">
        <f>-IPMT('Data Input'!$C$8/12,$B$4-B149,$B$4,$F$4)</f>
        <v>60.109975722399952</v>
      </c>
      <c r="F148" s="8">
        <f t="shared" si="8"/>
        <v>7213.1970866879783</v>
      </c>
    </row>
    <row r="149" spans="1:6" x14ac:dyDescent="0.2">
      <c r="A149" s="1">
        <f t="shared" si="6"/>
        <v>145</v>
      </c>
      <c r="B149" s="1">
        <f t="shared" si="7"/>
        <v>33</v>
      </c>
      <c r="C149" s="5">
        <f>'Data Input'!$C$10</f>
        <v>295</v>
      </c>
      <c r="D149" s="6">
        <f>-PPMT('Data Input'!$C$8/12,$B$4-B150,$B$4,$F$4)</f>
        <v>185.92872676257466</v>
      </c>
      <c r="E149" s="6">
        <f>-IPMT('Data Input'!$C$8/12,$B$4-B150,$B$4,$F$4)</f>
        <v>58.573374674775366</v>
      </c>
      <c r="F149" s="8">
        <f t="shared" si="8"/>
        <v>7028.8049609730278</v>
      </c>
    </row>
    <row r="150" spans="1:6" x14ac:dyDescent="0.2">
      <c r="A150" s="1">
        <f t="shared" si="6"/>
        <v>146</v>
      </c>
      <c r="B150" s="1">
        <f t="shared" si="7"/>
        <v>32</v>
      </c>
      <c r="C150" s="5">
        <f>'Data Input'!$C$10</f>
        <v>295</v>
      </c>
      <c r="D150" s="6">
        <f>-PPMT('Data Input'!$C$8/12,$B$4-B151,$B$4,$F$4)</f>
        <v>187.47813281892942</v>
      </c>
      <c r="E150" s="6">
        <f>-IPMT('Data Input'!$C$8/12,$B$4-B151,$B$4,$F$4)</f>
        <v>57.023968618420582</v>
      </c>
      <c r="F150" s="8">
        <f t="shared" si="8"/>
        <v>6842.8762342104528</v>
      </c>
    </row>
    <row r="151" spans="1:6" x14ac:dyDescent="0.2">
      <c r="A151" s="1">
        <f t="shared" si="6"/>
        <v>147</v>
      </c>
      <c r="B151" s="1">
        <f t="shared" si="7"/>
        <v>31</v>
      </c>
      <c r="C151" s="5">
        <f>'Data Input'!$C$10</f>
        <v>295</v>
      </c>
      <c r="D151" s="6">
        <f>-PPMT('Data Input'!$C$8/12,$B$4-B152,$B$4,$F$4)</f>
        <v>189.04045059242054</v>
      </c>
      <c r="E151" s="6">
        <f>-IPMT('Data Input'!$C$8/12,$B$4-B152,$B$4,$F$4)</f>
        <v>55.461650844929515</v>
      </c>
      <c r="F151" s="8">
        <f t="shared" si="8"/>
        <v>6655.3981013915236</v>
      </c>
    </row>
    <row r="152" spans="1:6" x14ac:dyDescent="0.2">
      <c r="A152" s="1">
        <f t="shared" si="6"/>
        <v>148</v>
      </c>
      <c r="B152" s="1">
        <f t="shared" si="7"/>
        <v>30</v>
      </c>
      <c r="C152" s="5">
        <f>'Data Input'!$C$10</f>
        <v>295</v>
      </c>
      <c r="D152" s="6">
        <f>-PPMT('Data Input'!$C$8/12,$B$4-B153,$B$4,$F$4)</f>
        <v>190.61578768069072</v>
      </c>
      <c r="E152" s="6">
        <f>-IPMT('Data Input'!$C$8/12,$B$4-B153,$B$4,$F$4)</f>
        <v>53.886313756659327</v>
      </c>
      <c r="F152" s="8">
        <f t="shared" si="8"/>
        <v>6466.3576507991029</v>
      </c>
    </row>
    <row r="153" spans="1:6" x14ac:dyDescent="0.2">
      <c r="A153" s="1">
        <f t="shared" si="6"/>
        <v>149</v>
      </c>
      <c r="B153" s="1">
        <f t="shared" si="7"/>
        <v>29</v>
      </c>
      <c r="C153" s="5">
        <f>'Data Input'!$C$10</f>
        <v>295</v>
      </c>
      <c r="D153" s="6">
        <f>-PPMT('Data Input'!$C$8/12,$B$4-B154,$B$4,$F$4)</f>
        <v>192.20425257802978</v>
      </c>
      <c r="E153" s="6">
        <f>-IPMT('Data Input'!$C$8/12,$B$4-B154,$B$4,$F$4)</f>
        <v>52.29784885932024</v>
      </c>
      <c r="F153" s="8">
        <f t="shared" si="8"/>
        <v>6275.7418631184119</v>
      </c>
    </row>
    <row r="154" spans="1:6" x14ac:dyDescent="0.2">
      <c r="A154" s="1">
        <f t="shared" si="6"/>
        <v>150</v>
      </c>
      <c r="B154" s="1">
        <f t="shared" si="7"/>
        <v>28</v>
      </c>
      <c r="C154" s="5">
        <f>'Data Input'!$C$10</f>
        <v>295</v>
      </c>
      <c r="D154" s="6">
        <f>-PPMT('Data Input'!$C$8/12,$B$4-B155,$B$4,$F$4)</f>
        <v>193.8059546828467</v>
      </c>
      <c r="E154" s="6">
        <f>-IPMT('Data Input'!$C$8/12,$B$4-B155,$B$4,$F$4)</f>
        <v>50.696146754503324</v>
      </c>
      <c r="F154" s="8">
        <f t="shared" si="8"/>
        <v>6083.537610540382</v>
      </c>
    </row>
    <row r="155" spans="1:6" x14ac:dyDescent="0.2">
      <c r="A155" s="1">
        <f t="shared" si="6"/>
        <v>151</v>
      </c>
      <c r="B155" s="1">
        <f t="shared" si="7"/>
        <v>27</v>
      </c>
      <c r="C155" s="5">
        <f>'Data Input'!$C$10</f>
        <v>295</v>
      </c>
      <c r="D155" s="6">
        <f>-PPMT('Data Input'!$C$8/12,$B$4-B156,$B$4,$F$4)</f>
        <v>195.42100430520372</v>
      </c>
      <c r="E155" s="6">
        <f>-IPMT('Data Input'!$C$8/12,$B$4-B156,$B$4,$F$4)</f>
        <v>49.081097132146276</v>
      </c>
      <c r="F155" s="8">
        <f t="shared" si="8"/>
        <v>5889.7316558575358</v>
      </c>
    </row>
    <row r="156" spans="1:6" x14ac:dyDescent="0.2">
      <c r="A156" s="1">
        <f t="shared" si="6"/>
        <v>152</v>
      </c>
      <c r="B156" s="1">
        <f t="shared" si="7"/>
        <v>26</v>
      </c>
      <c r="C156" s="5">
        <f>'Data Input'!$C$10</f>
        <v>295</v>
      </c>
      <c r="D156" s="6">
        <f>-PPMT('Data Input'!$C$8/12,$B$4-B157,$B$4,$F$4)</f>
        <v>197.04951267441376</v>
      </c>
      <c r="E156" s="6">
        <f>-IPMT('Data Input'!$C$8/12,$B$4-B157,$B$4,$F$4)</f>
        <v>47.452588762936244</v>
      </c>
      <c r="F156" s="8">
        <f t="shared" si="8"/>
        <v>5694.3106515523323</v>
      </c>
    </row>
    <row r="157" spans="1:6" x14ac:dyDescent="0.2">
      <c r="A157" s="1">
        <f t="shared" si="6"/>
        <v>153</v>
      </c>
      <c r="B157" s="1">
        <f t="shared" si="7"/>
        <v>25</v>
      </c>
      <c r="C157" s="5">
        <f>'Data Input'!$C$10</f>
        <v>295</v>
      </c>
      <c r="D157" s="6">
        <f>-PPMT('Data Input'!$C$8/12,$B$4-B158,$B$4,$F$4)</f>
        <v>198.69159194670058</v>
      </c>
      <c r="E157" s="6">
        <f>-IPMT('Data Input'!$C$8/12,$B$4-B158,$B$4,$F$4)</f>
        <v>45.810509490649466</v>
      </c>
      <c r="F157" s="8">
        <f t="shared" si="8"/>
        <v>5497.2611388779187</v>
      </c>
    </row>
    <row r="158" spans="1:6" x14ac:dyDescent="0.2">
      <c r="A158" s="1">
        <f t="shared" si="6"/>
        <v>154</v>
      </c>
      <c r="B158" s="1">
        <f t="shared" si="7"/>
        <v>24</v>
      </c>
      <c r="C158" s="5">
        <f>'Data Input'!$C$10</f>
        <v>295</v>
      </c>
      <c r="D158" s="6">
        <f>-PPMT('Data Input'!$C$8/12,$B$4-B159,$B$4,$F$4)</f>
        <v>200.34735521292308</v>
      </c>
      <c r="E158" s="6">
        <f>-IPMT('Data Input'!$C$8/12,$B$4-B159,$B$4,$F$4)</f>
        <v>44.154746224426958</v>
      </c>
      <c r="F158" s="8">
        <f t="shared" si="8"/>
        <v>5298.5695469312177</v>
      </c>
    </row>
    <row r="159" spans="1:6" x14ac:dyDescent="0.2">
      <c r="A159" s="1">
        <f t="shared" si="6"/>
        <v>155</v>
      </c>
      <c r="B159" s="1">
        <f t="shared" si="7"/>
        <v>23</v>
      </c>
      <c r="C159" s="5">
        <f>'Data Input'!$C$10</f>
        <v>295</v>
      </c>
      <c r="D159" s="6">
        <f>-PPMT('Data Input'!$C$8/12,$B$4-B160,$B$4,$F$4)</f>
        <v>202.01691650636408</v>
      </c>
      <c r="E159" s="6">
        <f>-IPMT('Data Input'!$C$8/12,$B$4-B160,$B$4,$F$4)</f>
        <v>42.48518493098593</v>
      </c>
      <c r="F159" s="8">
        <f t="shared" si="8"/>
        <v>5098.2221917182942</v>
      </c>
    </row>
    <row r="160" spans="1:6" x14ac:dyDescent="0.2">
      <c r="A160" s="2">
        <f t="shared" si="6"/>
        <v>156</v>
      </c>
      <c r="B160" s="3">
        <f t="shared" si="7"/>
        <v>22</v>
      </c>
      <c r="C160" s="5">
        <f>'Data Input'!$C$10</f>
        <v>295</v>
      </c>
      <c r="D160" s="6">
        <f>-PPMT('Data Input'!$C$8/12,$B$4-B161,$B$4,$F$4)</f>
        <v>203.7003908105838</v>
      </c>
      <c r="E160" s="6">
        <f>-IPMT('Data Input'!$C$8/12,$B$4-B161,$B$4,$F$4)</f>
        <v>40.801710626766223</v>
      </c>
      <c r="F160" s="8">
        <f t="shared" si="8"/>
        <v>4896.2052752119298</v>
      </c>
    </row>
    <row r="161" spans="1:6" x14ac:dyDescent="0.2">
      <c r="A161" s="1">
        <f t="shared" si="6"/>
        <v>157</v>
      </c>
      <c r="B161" s="1">
        <f t="shared" si="7"/>
        <v>21</v>
      </c>
      <c r="C161" s="5">
        <f>'Data Input'!$C$10</f>
        <v>295</v>
      </c>
      <c r="D161" s="6">
        <f>-PPMT('Data Input'!$C$8/12,$B$4-B162,$B$4,$F$4)</f>
        <v>205.39789406733868</v>
      </c>
      <c r="E161" s="6">
        <f>-IPMT('Data Input'!$C$8/12,$B$4-B162,$B$4,$F$4)</f>
        <v>39.104207370011366</v>
      </c>
      <c r="F161" s="8">
        <f t="shared" si="8"/>
        <v>4692.5048844013463</v>
      </c>
    </row>
    <row r="162" spans="1:6" x14ac:dyDescent="0.2">
      <c r="A162" s="1">
        <f t="shared" si="6"/>
        <v>158</v>
      </c>
      <c r="B162" s="1">
        <f t="shared" si="7"/>
        <v>20</v>
      </c>
      <c r="C162" s="5">
        <f>'Data Input'!$C$10</f>
        <v>295</v>
      </c>
      <c r="D162" s="6">
        <f>-PPMT('Data Input'!$C$8/12,$B$4-B163,$B$4,$F$4)</f>
        <v>207.10954318456649</v>
      </c>
      <c r="E162" s="6">
        <f>-IPMT('Data Input'!$C$8/12,$B$4-B163,$B$4,$F$4)</f>
        <v>37.392558252783545</v>
      </c>
      <c r="F162" s="8">
        <f t="shared" si="8"/>
        <v>4487.1069903340076</v>
      </c>
    </row>
    <row r="163" spans="1:6" x14ac:dyDescent="0.2">
      <c r="A163" s="1">
        <f t="shared" si="6"/>
        <v>159</v>
      </c>
      <c r="B163" s="1">
        <f t="shared" si="7"/>
        <v>19</v>
      </c>
      <c r="C163" s="5">
        <f>'Data Input'!$C$10</f>
        <v>295</v>
      </c>
      <c r="D163" s="6">
        <f>-PPMT('Data Input'!$C$8/12,$B$4-B164,$B$4,$F$4)</f>
        <v>208.83545604443785</v>
      </c>
      <c r="E163" s="6">
        <f>-IPMT('Data Input'!$C$8/12,$B$4-B164,$B$4,$F$4)</f>
        <v>35.666645392912152</v>
      </c>
      <c r="F163" s="8">
        <f t="shared" si="8"/>
        <v>4279.9974471494415</v>
      </c>
    </row>
    <row r="164" spans="1:6" x14ac:dyDescent="0.2">
      <c r="A164" s="1">
        <f t="shared" si="6"/>
        <v>160</v>
      </c>
      <c r="B164" s="1">
        <f t="shared" si="7"/>
        <v>18</v>
      </c>
      <c r="C164" s="5">
        <f>'Data Input'!$C$10</f>
        <v>295</v>
      </c>
      <c r="D164" s="6">
        <f>-PPMT('Data Input'!$C$8/12,$B$4-B165,$B$4,$F$4)</f>
        <v>210.57575151147483</v>
      </c>
      <c r="E164" s="6">
        <f>-IPMT('Data Input'!$C$8/12,$B$4-B165,$B$4,$F$4)</f>
        <v>33.926349925875172</v>
      </c>
      <c r="F164" s="8">
        <f t="shared" si="8"/>
        <v>4071.1619911050038</v>
      </c>
    </row>
    <row r="165" spans="1:6" x14ac:dyDescent="0.2">
      <c r="A165" s="1">
        <f t="shared" si="6"/>
        <v>161</v>
      </c>
      <c r="B165" s="1">
        <f t="shared" si="7"/>
        <v>17</v>
      </c>
      <c r="C165" s="5">
        <f>'Data Input'!$C$10</f>
        <v>295</v>
      </c>
      <c r="D165" s="6">
        <f>-PPMT('Data Input'!$C$8/12,$B$4-B166,$B$4,$F$4)</f>
        <v>212.33054944073714</v>
      </c>
      <c r="E165" s="6">
        <f>-IPMT('Data Input'!$C$8/12,$B$4-B166,$B$4,$F$4)</f>
        <v>32.171551996612884</v>
      </c>
      <c r="F165" s="8">
        <f t="shared" si="8"/>
        <v>3860.5862395935292</v>
      </c>
    </row>
    <row r="166" spans="1:6" x14ac:dyDescent="0.2">
      <c r="A166" s="1">
        <f t="shared" si="6"/>
        <v>162</v>
      </c>
      <c r="B166" s="1">
        <f t="shared" si="7"/>
        <v>16</v>
      </c>
      <c r="C166" s="5">
        <f>'Data Input'!$C$10</f>
        <v>295</v>
      </c>
      <c r="D166" s="6">
        <f>-PPMT('Data Input'!$C$8/12,$B$4-B167,$B$4,$F$4)</f>
        <v>214.09997068607663</v>
      </c>
      <c r="E166" s="6">
        <f>-IPMT('Data Input'!$C$8/12,$B$4-B167,$B$4,$F$4)</f>
        <v>30.402130751273404</v>
      </c>
      <c r="F166" s="8">
        <f t="shared" si="8"/>
        <v>3648.2556901527919</v>
      </c>
    </row>
    <row r="167" spans="1:6" x14ac:dyDescent="0.2">
      <c r="A167" s="1">
        <f t="shared" si="6"/>
        <v>163</v>
      </c>
      <c r="B167" s="1">
        <f t="shared" si="7"/>
        <v>15</v>
      </c>
      <c r="C167" s="5">
        <f>'Data Input'!$C$10</f>
        <v>295</v>
      </c>
      <c r="D167" s="6">
        <f>-PPMT('Data Input'!$C$8/12,$B$4-B168,$B$4,$F$4)</f>
        <v>215.88413710846058</v>
      </c>
      <c r="E167" s="6">
        <f>-IPMT('Data Input'!$C$8/12,$B$4-B168,$B$4,$F$4)</f>
        <v>28.617964328889432</v>
      </c>
      <c r="F167" s="8">
        <f t="shared" si="8"/>
        <v>3434.1557194667153</v>
      </c>
    </row>
    <row r="168" spans="1:6" x14ac:dyDescent="0.2">
      <c r="A168" s="1">
        <f t="shared" si="6"/>
        <v>164</v>
      </c>
      <c r="B168" s="1">
        <f t="shared" si="7"/>
        <v>14</v>
      </c>
      <c r="C168" s="5">
        <f>'Data Input'!$C$10</f>
        <v>295</v>
      </c>
      <c r="D168" s="6">
        <f>-PPMT('Data Input'!$C$8/12,$B$4-B169,$B$4,$F$4)</f>
        <v>217.68317158436443</v>
      </c>
      <c r="E168" s="6">
        <f>-IPMT('Data Input'!$C$8/12,$B$4-B169,$B$4,$F$4)</f>
        <v>26.818929852985594</v>
      </c>
      <c r="F168" s="8">
        <f t="shared" si="8"/>
        <v>3218.2715823582548</v>
      </c>
    </row>
    <row r="169" spans="1:6" x14ac:dyDescent="0.2">
      <c r="A169" s="1">
        <f t="shared" si="6"/>
        <v>165</v>
      </c>
      <c r="B169" s="1">
        <f t="shared" si="7"/>
        <v>13</v>
      </c>
      <c r="C169" s="5">
        <f>'Data Input'!$C$10</f>
        <v>295</v>
      </c>
      <c r="D169" s="6">
        <f>-PPMT('Data Input'!$C$8/12,$B$4-B170,$B$4,$F$4)</f>
        <v>219.49719801423413</v>
      </c>
      <c r="E169" s="6">
        <f>-IPMT('Data Input'!$C$8/12,$B$4-B170,$B$4,$F$4)</f>
        <v>25.004903423115891</v>
      </c>
      <c r="F169" s="8">
        <f t="shared" si="8"/>
        <v>3000.5884107738902</v>
      </c>
    </row>
    <row r="170" spans="1:6" x14ac:dyDescent="0.2">
      <c r="A170" s="1">
        <f t="shared" si="6"/>
        <v>166</v>
      </c>
      <c r="B170" s="1">
        <f t="shared" si="7"/>
        <v>12</v>
      </c>
      <c r="C170" s="5">
        <f>'Data Input'!$C$10</f>
        <v>295</v>
      </c>
      <c r="D170" s="6">
        <f>-PPMT('Data Input'!$C$8/12,$B$4-B171,$B$4,$F$4)</f>
        <v>221.32634133101939</v>
      </c>
      <c r="E170" s="6">
        <f>-IPMT('Data Input'!$C$8/12,$B$4-B171,$B$4,$F$4)</f>
        <v>23.175760106330607</v>
      </c>
      <c r="F170" s="8">
        <f t="shared" si="8"/>
        <v>2781.0912127596562</v>
      </c>
    </row>
    <row r="171" spans="1:6" x14ac:dyDescent="0.2">
      <c r="A171" s="1">
        <f t="shared" si="6"/>
        <v>167</v>
      </c>
      <c r="B171" s="1">
        <f t="shared" si="7"/>
        <v>11</v>
      </c>
      <c r="C171" s="5">
        <f>'Data Input'!$C$10</f>
        <v>295</v>
      </c>
      <c r="D171" s="6">
        <f>-PPMT('Data Input'!$C$8/12,$B$4-B172,$B$4,$F$4)</f>
        <v>223.1707275087779</v>
      </c>
      <c r="E171" s="6">
        <f>-IPMT('Data Input'!$C$8/12,$B$4-B172,$B$4,$F$4)</f>
        <v>21.331373928572113</v>
      </c>
      <c r="F171" s="8">
        <f t="shared" si="8"/>
        <v>2559.764871428637</v>
      </c>
    </row>
    <row r="172" spans="1:6" x14ac:dyDescent="0.2">
      <c r="A172" s="2">
        <f t="shared" si="6"/>
        <v>168</v>
      </c>
      <c r="B172" s="3">
        <f t="shared" si="7"/>
        <v>10</v>
      </c>
      <c r="C172" s="5">
        <f>'Data Input'!$C$10</f>
        <v>295</v>
      </c>
      <c r="D172" s="6">
        <f>-PPMT('Data Input'!$C$8/12,$B$4-B173,$B$4,$F$4)</f>
        <v>225.03048357135106</v>
      </c>
      <c r="E172" s="6">
        <f>-IPMT('Data Input'!$C$8/12,$B$4-B173,$B$4,$F$4)</f>
        <v>19.471617865998965</v>
      </c>
      <c r="F172" s="8">
        <f t="shared" si="8"/>
        <v>2336.5941439198591</v>
      </c>
    </row>
    <row r="173" spans="1:6" x14ac:dyDescent="0.2">
      <c r="A173" s="1">
        <f t="shared" si="6"/>
        <v>169</v>
      </c>
      <c r="B173" s="1">
        <f t="shared" si="7"/>
        <v>9</v>
      </c>
      <c r="C173" s="5">
        <f>'Data Input'!$C$10</f>
        <v>295</v>
      </c>
      <c r="D173" s="6">
        <f>-PPMT('Data Input'!$C$8/12,$B$4-B174,$B$4,$F$4)</f>
        <v>226.90573760111232</v>
      </c>
      <c r="E173" s="6">
        <f>-IPMT('Data Input'!$C$8/12,$B$4-B174,$B$4,$F$4)</f>
        <v>17.596363836237703</v>
      </c>
      <c r="F173" s="8">
        <f t="shared" si="8"/>
        <v>2111.5636603485082</v>
      </c>
    </row>
    <row r="174" spans="1:6" x14ac:dyDescent="0.2">
      <c r="A174" s="1">
        <f t="shared" si="6"/>
        <v>170</v>
      </c>
      <c r="B174" s="1">
        <f t="shared" si="7"/>
        <v>8</v>
      </c>
      <c r="C174" s="5">
        <f>'Data Input'!$C$10</f>
        <v>295</v>
      </c>
      <c r="D174" s="6">
        <f>-PPMT('Data Input'!$C$8/12,$B$4-B175,$B$4,$F$4)</f>
        <v>228.79661874778824</v>
      </c>
      <c r="E174" s="6">
        <f>-IPMT('Data Input'!$C$8/12,$B$4-B175,$B$4,$F$4)</f>
        <v>15.705482689561768</v>
      </c>
      <c r="F174" s="8">
        <f t="shared" si="8"/>
        <v>1884.6579227473958</v>
      </c>
    </row>
    <row r="175" spans="1:6" x14ac:dyDescent="0.2">
      <c r="A175" s="1">
        <f t="shared" si="6"/>
        <v>171</v>
      </c>
      <c r="B175" s="1">
        <f t="shared" si="7"/>
        <v>7</v>
      </c>
      <c r="C175" s="5">
        <f>'Data Input'!$C$10</f>
        <v>295</v>
      </c>
      <c r="D175" s="6">
        <f>-PPMT('Data Input'!$C$8/12,$B$4-B176,$B$4,$F$4)</f>
        <v>230.70325723735317</v>
      </c>
      <c r="E175" s="6">
        <f>-IPMT('Data Input'!$C$8/12,$B$4-B176,$B$4,$F$4)</f>
        <v>13.798844199996866</v>
      </c>
      <c r="F175" s="8">
        <f t="shared" si="8"/>
        <v>1655.8613039996076</v>
      </c>
    </row>
    <row r="176" spans="1:6" x14ac:dyDescent="0.2">
      <c r="A176" s="1">
        <f t="shared" si="6"/>
        <v>172</v>
      </c>
      <c r="B176" s="1">
        <f t="shared" si="7"/>
        <v>6</v>
      </c>
      <c r="C176" s="5">
        <f>'Data Input'!$C$10</f>
        <v>295</v>
      </c>
      <c r="D176" s="6">
        <f>-PPMT('Data Input'!$C$8/12,$B$4-B177,$B$4,$F$4)</f>
        <v>232.62578438099777</v>
      </c>
      <c r="E176" s="6">
        <f>-IPMT('Data Input'!$C$8/12,$B$4-B177,$B$4,$F$4)</f>
        <v>11.876317056352256</v>
      </c>
      <c r="F176" s="8">
        <f t="shared" si="8"/>
        <v>1425.1580467622543</v>
      </c>
    </row>
    <row r="177" spans="1:6" x14ac:dyDescent="0.2">
      <c r="A177" s="1">
        <f t="shared" si="6"/>
        <v>173</v>
      </c>
      <c r="B177" s="1">
        <f t="shared" si="7"/>
        <v>5</v>
      </c>
      <c r="C177" s="5">
        <f>'Data Input'!$C$10</f>
        <v>295</v>
      </c>
      <c r="D177" s="6">
        <f>-PPMT('Data Input'!$C$8/12,$B$4-B178,$B$4,$F$4)</f>
        <v>234.56433258417277</v>
      </c>
      <c r="E177" s="6">
        <f>-IPMT('Data Input'!$C$8/12,$B$4-B178,$B$4,$F$4)</f>
        <v>9.9377688531772783</v>
      </c>
      <c r="F177" s="8">
        <f t="shared" si="8"/>
        <v>1192.5322623812565</v>
      </c>
    </row>
    <row r="178" spans="1:6" x14ac:dyDescent="0.2">
      <c r="A178" s="1">
        <f t="shared" si="6"/>
        <v>174</v>
      </c>
      <c r="B178" s="1">
        <f t="shared" si="7"/>
        <v>4</v>
      </c>
      <c r="C178" s="5">
        <f>'Data Input'!$C$10</f>
        <v>295</v>
      </c>
      <c r="D178" s="6">
        <f>-PPMT('Data Input'!$C$8/12,$B$4-B179,$B$4,$F$4)</f>
        <v>236.5190353557075</v>
      </c>
      <c r="E178" s="6">
        <f>-IPMT('Data Input'!$C$8/12,$B$4-B179,$B$4,$F$4)</f>
        <v>7.9830660816425034</v>
      </c>
      <c r="F178" s="8">
        <f t="shared" si="8"/>
        <v>957.96792979708368</v>
      </c>
    </row>
    <row r="179" spans="1:6" x14ac:dyDescent="0.2">
      <c r="A179" s="1">
        <f t="shared" si="6"/>
        <v>175</v>
      </c>
      <c r="B179" s="1">
        <f t="shared" si="7"/>
        <v>3</v>
      </c>
      <c r="C179" s="5">
        <f>'Data Input'!$C$10</f>
        <v>295</v>
      </c>
      <c r="D179" s="6">
        <f>-PPMT('Data Input'!$C$8/12,$B$4-B180,$B$4,$F$4)</f>
        <v>238.49002731700509</v>
      </c>
      <c r="E179" s="6">
        <f>-IPMT('Data Input'!$C$8/12,$B$4-B180,$B$4,$F$4)</f>
        <v>6.0120741203449404</v>
      </c>
      <c r="F179" s="8">
        <f t="shared" si="8"/>
        <v>721.44889444137618</v>
      </c>
    </row>
    <row r="180" spans="1:6" x14ac:dyDescent="0.2">
      <c r="A180" s="1">
        <f t="shared" si="6"/>
        <v>176</v>
      </c>
      <c r="B180" s="1">
        <f t="shared" si="7"/>
        <v>2</v>
      </c>
      <c r="C180" s="5">
        <f>'Data Input'!$C$10</f>
        <v>295</v>
      </c>
      <c r="D180" s="6">
        <f>-PPMT('Data Input'!$C$8/12,$B$4-B181,$B$4,$F$4)</f>
        <v>240.47744421131347</v>
      </c>
      <c r="E180" s="6">
        <f>-IPMT('Data Input'!$C$8/12,$B$4-B181,$B$4,$F$4)</f>
        <v>4.0246572260365649</v>
      </c>
      <c r="F180" s="8">
        <f t="shared" si="8"/>
        <v>482.95886712437107</v>
      </c>
    </row>
    <row r="181" spans="1:6" x14ac:dyDescent="0.2">
      <c r="A181" s="1">
        <f t="shared" si="6"/>
        <v>177</v>
      </c>
      <c r="B181" s="1">
        <f t="shared" si="7"/>
        <v>1</v>
      </c>
      <c r="C181" s="5">
        <f>'Data Input'!$C$10</f>
        <v>295</v>
      </c>
      <c r="D181" s="6">
        <f>-PPMT('Data Input'!$C$8/12,$B$4-B182,$B$4,$F$4)</f>
        <v>242.4814229130744</v>
      </c>
      <c r="E181" s="6">
        <f>-IPMT('Data Input'!$C$8/12,$B$4-B182,$B$4,$F$4)</f>
        <v>2.02067852427562</v>
      </c>
      <c r="F181" s="8">
        <f t="shared" si="8"/>
        <v>242.4814229130576</v>
      </c>
    </row>
    <row r="182" spans="1:6" x14ac:dyDescent="0.2">
      <c r="A182" s="1">
        <f t="shared" si="6"/>
        <v>178</v>
      </c>
      <c r="B182" s="1">
        <f t="shared" si="7"/>
        <v>0</v>
      </c>
      <c r="C182" s="5">
        <f>'Data Input'!$C$10</f>
        <v>295</v>
      </c>
      <c r="D182" s="6" t="e">
        <f>-PPMT('Data Input'!$C$8/12,$B$4-B183,$B$4,$F$4)</f>
        <v>#NUM!</v>
      </c>
      <c r="E182" s="6" t="e">
        <f>-IPMT('Data Input'!$C$8/12,$B$4-B183,$B$4,$F$4)</f>
        <v>#NUM!</v>
      </c>
      <c r="F182" s="8">
        <f t="shared" si="8"/>
        <v>-1.6797230273368768E-11</v>
      </c>
    </row>
    <row r="183" spans="1:6" x14ac:dyDescent="0.2">
      <c r="A183" s="1">
        <f t="shared" si="6"/>
        <v>179</v>
      </c>
      <c r="B183" s="1">
        <f t="shared" si="7"/>
        <v>-1</v>
      </c>
      <c r="C183" s="5">
        <f>'Data Input'!$C$10</f>
        <v>295</v>
      </c>
      <c r="D183" s="6" t="e">
        <f>-PPMT('Data Input'!$C$8/12,$B$4-B184,$B$4,$F$4)</f>
        <v>#NUM!</v>
      </c>
      <c r="E183" s="6" t="e">
        <f>-IPMT('Data Input'!$C$8/12,$B$4-B184,$B$4,$F$4)</f>
        <v>#NUM!</v>
      </c>
      <c r="F183" s="8" t="e">
        <f t="shared" si="8"/>
        <v>#NUM!</v>
      </c>
    </row>
    <row r="184" spans="1:6" x14ac:dyDescent="0.2">
      <c r="A184" s="2">
        <f t="shared" si="6"/>
        <v>180</v>
      </c>
      <c r="B184" s="3">
        <f t="shared" si="7"/>
        <v>-2</v>
      </c>
      <c r="C184" s="5">
        <f>'Data Input'!$C$10</f>
        <v>295</v>
      </c>
      <c r="D184" s="6" t="e">
        <f>-PPMT('Data Input'!$C$8/12,$B$4-B185,$B$4,$F$4)</f>
        <v>#NUM!</v>
      </c>
      <c r="E184" s="6" t="e">
        <f>-IPMT('Data Input'!$C$8/12,$B$4-B185,$B$4,$F$4)</f>
        <v>#NUM!</v>
      </c>
      <c r="F184" s="8" t="e">
        <f t="shared" si="8"/>
        <v>#NUM!</v>
      </c>
    </row>
    <row r="185" spans="1:6" x14ac:dyDescent="0.2">
      <c r="A185" s="1">
        <f t="shared" si="6"/>
        <v>181</v>
      </c>
      <c r="B185" s="1">
        <f t="shared" si="7"/>
        <v>-3</v>
      </c>
      <c r="C185" s="5">
        <f>'Data Input'!$C$10</f>
        <v>295</v>
      </c>
      <c r="D185" s="6" t="e">
        <f>-PPMT('Data Input'!$C$8/12,$B$4-B186,$B$4,$F$4)</f>
        <v>#NUM!</v>
      </c>
      <c r="E185" s="6" t="e">
        <f>-IPMT('Data Input'!$C$8/12,$B$4-B186,$B$4,$F$4)</f>
        <v>#NUM!</v>
      </c>
      <c r="F185" s="8" t="e">
        <f t="shared" si="8"/>
        <v>#NUM!</v>
      </c>
    </row>
    <row r="186" spans="1:6" x14ac:dyDescent="0.2">
      <c r="A186" s="1">
        <f t="shared" si="6"/>
        <v>182</v>
      </c>
      <c r="B186" s="1">
        <f t="shared" si="7"/>
        <v>-4</v>
      </c>
      <c r="C186" s="5">
        <f>'Data Input'!$C$10</f>
        <v>295</v>
      </c>
      <c r="D186" s="6" t="e">
        <f>-PPMT('Data Input'!$C$8/12,$B$4-B187,$B$4,$F$4)</f>
        <v>#NUM!</v>
      </c>
      <c r="E186" s="6" t="e">
        <f>-IPMT('Data Input'!$C$8/12,$B$4-B187,$B$4,$F$4)</f>
        <v>#NUM!</v>
      </c>
      <c r="F186" s="8" t="e">
        <f t="shared" si="8"/>
        <v>#NUM!</v>
      </c>
    </row>
    <row r="187" spans="1:6" x14ac:dyDescent="0.2">
      <c r="A187" s="1">
        <f t="shared" si="6"/>
        <v>183</v>
      </c>
      <c r="B187" s="1">
        <f t="shared" si="7"/>
        <v>-5</v>
      </c>
      <c r="C187" s="5">
        <f>'Data Input'!$C$10</f>
        <v>295</v>
      </c>
      <c r="D187" s="6" t="e">
        <f>-PPMT('Data Input'!$C$8/12,$B$4-B188,$B$4,$F$4)</f>
        <v>#NUM!</v>
      </c>
      <c r="E187" s="6" t="e">
        <f>-IPMT('Data Input'!$C$8/12,$B$4-B188,$B$4,$F$4)</f>
        <v>#NUM!</v>
      </c>
      <c r="F187" s="8" t="e">
        <f t="shared" si="8"/>
        <v>#NUM!</v>
      </c>
    </row>
    <row r="188" spans="1:6" x14ac:dyDescent="0.2">
      <c r="A188" s="1">
        <f t="shared" si="6"/>
        <v>184</v>
      </c>
      <c r="B188" s="1">
        <f t="shared" si="7"/>
        <v>-6</v>
      </c>
      <c r="C188" s="5">
        <f>'Data Input'!$C$10</f>
        <v>295</v>
      </c>
      <c r="D188" s="6" t="e">
        <f>-PPMT('Data Input'!$C$8/12,$B$4-B189,$B$4,$F$4)</f>
        <v>#NUM!</v>
      </c>
      <c r="E188" s="6" t="e">
        <f>-IPMT('Data Input'!$C$8/12,$B$4-B189,$B$4,$F$4)</f>
        <v>#NUM!</v>
      </c>
      <c r="F188" s="8" t="e">
        <f t="shared" si="8"/>
        <v>#NUM!</v>
      </c>
    </row>
    <row r="189" spans="1:6" x14ac:dyDescent="0.2">
      <c r="A189" s="1">
        <f t="shared" si="6"/>
        <v>185</v>
      </c>
      <c r="B189" s="1">
        <f t="shared" si="7"/>
        <v>-7</v>
      </c>
      <c r="C189" s="5">
        <f>'Data Input'!$C$10</f>
        <v>295</v>
      </c>
      <c r="D189" s="6" t="e">
        <f>-PPMT('Data Input'!$C$8/12,$B$4-B190,$B$4,$F$4)</f>
        <v>#NUM!</v>
      </c>
      <c r="E189" s="6" t="e">
        <f>-IPMT('Data Input'!$C$8/12,$B$4-B190,$B$4,$F$4)</f>
        <v>#NUM!</v>
      </c>
      <c r="F189" s="8" t="e">
        <f t="shared" si="8"/>
        <v>#NUM!</v>
      </c>
    </row>
    <row r="190" spans="1:6" x14ac:dyDescent="0.2">
      <c r="A190" s="1">
        <f t="shared" si="6"/>
        <v>186</v>
      </c>
      <c r="B190" s="1">
        <f t="shared" si="7"/>
        <v>-8</v>
      </c>
      <c r="C190" s="5">
        <f>'Data Input'!$C$10</f>
        <v>295</v>
      </c>
      <c r="D190" s="6" t="e">
        <f>-PPMT('Data Input'!$C$8/12,$B$4-B191,$B$4,$F$4)</f>
        <v>#NUM!</v>
      </c>
      <c r="E190" s="6" t="e">
        <f>-IPMT('Data Input'!$C$8/12,$B$4-B191,$B$4,$F$4)</f>
        <v>#NUM!</v>
      </c>
      <c r="F190" s="8" t="e">
        <f t="shared" si="8"/>
        <v>#NUM!</v>
      </c>
    </row>
    <row r="191" spans="1:6" x14ac:dyDescent="0.2">
      <c r="A191" s="1">
        <f t="shared" si="6"/>
        <v>187</v>
      </c>
      <c r="B191" s="1">
        <f t="shared" si="7"/>
        <v>-9</v>
      </c>
      <c r="C191" s="5">
        <f>'Data Input'!$C$10</f>
        <v>295</v>
      </c>
      <c r="D191" s="6" t="e">
        <f>-PPMT('Data Input'!$C$8/12,$B$4-B192,$B$4,$F$4)</f>
        <v>#NUM!</v>
      </c>
      <c r="E191" s="6" t="e">
        <f>-IPMT('Data Input'!$C$8/12,$B$4-B192,$B$4,$F$4)</f>
        <v>#NUM!</v>
      </c>
      <c r="F191" s="8" t="e">
        <f t="shared" si="8"/>
        <v>#NUM!</v>
      </c>
    </row>
    <row r="192" spans="1:6" x14ac:dyDescent="0.2">
      <c r="A192" s="1">
        <f t="shared" si="6"/>
        <v>188</v>
      </c>
      <c r="B192" s="1">
        <f t="shared" si="7"/>
        <v>-10</v>
      </c>
      <c r="C192" s="5">
        <f>'Data Input'!$C$10</f>
        <v>295</v>
      </c>
      <c r="D192" s="6" t="e">
        <f>-PPMT('Data Input'!$C$8/12,$B$4-B193,$B$4,$F$4)</f>
        <v>#NUM!</v>
      </c>
      <c r="E192" s="6" t="e">
        <f>-IPMT('Data Input'!$C$8/12,$B$4-B193,$B$4,$F$4)</f>
        <v>#NUM!</v>
      </c>
      <c r="F192" s="8" t="e">
        <f t="shared" si="8"/>
        <v>#NUM!</v>
      </c>
    </row>
    <row r="193" spans="1:6" x14ac:dyDescent="0.2">
      <c r="A193" s="1">
        <f t="shared" si="6"/>
        <v>189</v>
      </c>
      <c r="B193" s="1">
        <f t="shared" si="7"/>
        <v>-11</v>
      </c>
      <c r="C193" s="5">
        <f>'Data Input'!$C$10</f>
        <v>295</v>
      </c>
      <c r="D193" s="6" t="e">
        <f>-PPMT('Data Input'!$C$8/12,$B$4-B194,$B$4,$F$4)</f>
        <v>#NUM!</v>
      </c>
      <c r="E193" s="6" t="e">
        <f>-IPMT('Data Input'!$C$8/12,$B$4-B194,$B$4,$F$4)</f>
        <v>#NUM!</v>
      </c>
      <c r="F193" s="8" t="e">
        <f t="shared" si="8"/>
        <v>#NUM!</v>
      </c>
    </row>
    <row r="194" spans="1:6" x14ac:dyDescent="0.2">
      <c r="A194" s="1">
        <f t="shared" si="6"/>
        <v>190</v>
      </c>
      <c r="B194" s="1">
        <f t="shared" si="7"/>
        <v>-12</v>
      </c>
      <c r="C194" s="5">
        <f>'Data Input'!$C$10</f>
        <v>295</v>
      </c>
      <c r="D194" s="6" t="e">
        <f>-PPMT('Data Input'!$C$8/12,$B$4-B195,$B$4,$F$4)</f>
        <v>#NUM!</v>
      </c>
      <c r="E194" s="6" t="e">
        <f>-IPMT('Data Input'!$C$8/12,$B$4-B195,$B$4,$F$4)</f>
        <v>#NUM!</v>
      </c>
      <c r="F194" s="8" t="e">
        <f t="shared" si="8"/>
        <v>#NUM!</v>
      </c>
    </row>
    <row r="195" spans="1:6" x14ac:dyDescent="0.2">
      <c r="A195" s="1">
        <f t="shared" si="6"/>
        <v>191</v>
      </c>
      <c r="B195" s="1">
        <f t="shared" si="7"/>
        <v>-13</v>
      </c>
      <c r="C195" s="5">
        <f>'Data Input'!$C$10</f>
        <v>295</v>
      </c>
      <c r="D195" s="6" t="e">
        <f>-PPMT('Data Input'!$C$8/12,$B$4-B196,$B$4,$F$4)</f>
        <v>#NUM!</v>
      </c>
      <c r="E195" s="6" t="e">
        <f>-IPMT('Data Input'!$C$8/12,$B$4-B196,$B$4,$F$4)</f>
        <v>#NUM!</v>
      </c>
      <c r="F195" s="8" t="e">
        <f t="shared" si="8"/>
        <v>#NUM!</v>
      </c>
    </row>
    <row r="196" spans="1:6" x14ac:dyDescent="0.2">
      <c r="A196" s="2">
        <f t="shared" si="6"/>
        <v>192</v>
      </c>
      <c r="B196" s="3">
        <f t="shared" si="7"/>
        <v>-14</v>
      </c>
      <c r="C196" s="5">
        <f>'Data Input'!$C$10</f>
        <v>295</v>
      </c>
      <c r="D196" s="6" t="e">
        <f>-PPMT('Data Input'!$C$8/12,$B$4-B197,$B$4,$F$4)</f>
        <v>#NUM!</v>
      </c>
      <c r="E196" s="6" t="e">
        <f>-IPMT('Data Input'!$C$8/12,$B$4-B197,$B$4,$F$4)</f>
        <v>#NUM!</v>
      </c>
      <c r="F196" s="8" t="e">
        <f t="shared" si="8"/>
        <v>#NUM!</v>
      </c>
    </row>
    <row r="197" spans="1:6" x14ac:dyDescent="0.2">
      <c r="A197" s="1">
        <f t="shared" ref="A197:A260" si="9">$B$4-B197</f>
        <v>193</v>
      </c>
      <c r="B197" s="1">
        <f t="shared" ref="B197:B260" si="10">B196-1</f>
        <v>-15</v>
      </c>
      <c r="C197" s="5">
        <f>'Data Input'!$C$10</f>
        <v>295</v>
      </c>
      <c r="D197" s="6" t="e">
        <f>-PPMT('Data Input'!$C$8/12,$B$4-B198,$B$4,$F$4)</f>
        <v>#NUM!</v>
      </c>
      <c r="E197" s="6" t="e">
        <f>-IPMT('Data Input'!$C$8/12,$B$4-B198,$B$4,$F$4)</f>
        <v>#NUM!</v>
      </c>
      <c r="F197" s="8" t="e">
        <f t="shared" ref="F197:F260" si="11">F196-D196</f>
        <v>#NUM!</v>
      </c>
    </row>
    <row r="198" spans="1:6" x14ac:dyDescent="0.2">
      <c r="A198" s="1">
        <f t="shared" si="9"/>
        <v>194</v>
      </c>
      <c r="B198" s="1">
        <f t="shared" si="10"/>
        <v>-16</v>
      </c>
      <c r="C198" s="5">
        <f>'Data Input'!$C$10</f>
        <v>295</v>
      </c>
      <c r="D198" s="6" t="e">
        <f>-PPMT('Data Input'!$C$8/12,$B$4-B199,$B$4,$F$4)</f>
        <v>#NUM!</v>
      </c>
      <c r="E198" s="6" t="e">
        <f>-IPMT('Data Input'!$C$8/12,$B$4-B199,$B$4,$F$4)</f>
        <v>#NUM!</v>
      </c>
      <c r="F198" s="8" t="e">
        <f t="shared" si="11"/>
        <v>#NUM!</v>
      </c>
    </row>
    <row r="199" spans="1:6" x14ac:dyDescent="0.2">
      <c r="A199" s="1">
        <f t="shared" si="9"/>
        <v>195</v>
      </c>
      <c r="B199" s="1">
        <f t="shared" si="10"/>
        <v>-17</v>
      </c>
      <c r="C199" s="5">
        <f>'Data Input'!$C$10</f>
        <v>295</v>
      </c>
      <c r="D199" s="6" t="e">
        <f>-PPMT('Data Input'!$C$8/12,$B$4-B200,$B$4,$F$4)</f>
        <v>#NUM!</v>
      </c>
      <c r="E199" s="6" t="e">
        <f>-IPMT('Data Input'!$C$8/12,$B$4-B200,$B$4,$F$4)</f>
        <v>#NUM!</v>
      </c>
      <c r="F199" s="8" t="e">
        <f t="shared" si="11"/>
        <v>#NUM!</v>
      </c>
    </row>
    <row r="200" spans="1:6" x14ac:dyDescent="0.2">
      <c r="A200" s="1">
        <f t="shared" si="9"/>
        <v>196</v>
      </c>
      <c r="B200" s="1">
        <f t="shared" si="10"/>
        <v>-18</v>
      </c>
      <c r="C200" s="5">
        <f>'Data Input'!$C$10</f>
        <v>295</v>
      </c>
      <c r="D200" s="6" t="e">
        <f>-PPMT('Data Input'!$C$8/12,$B$4-B201,$B$4,$F$4)</f>
        <v>#NUM!</v>
      </c>
      <c r="E200" s="6" t="e">
        <f>-IPMT('Data Input'!$C$8/12,$B$4-B201,$B$4,$F$4)</f>
        <v>#NUM!</v>
      </c>
      <c r="F200" s="8" t="e">
        <f t="shared" si="11"/>
        <v>#NUM!</v>
      </c>
    </row>
    <row r="201" spans="1:6" x14ac:dyDescent="0.2">
      <c r="A201" s="1">
        <f t="shared" si="9"/>
        <v>197</v>
      </c>
      <c r="B201" s="1">
        <f t="shared" si="10"/>
        <v>-19</v>
      </c>
      <c r="C201" s="5">
        <f>'Data Input'!$C$10</f>
        <v>295</v>
      </c>
      <c r="D201" s="6" t="e">
        <f>-PPMT('Data Input'!$C$8/12,$B$4-B202,$B$4,$F$4)</f>
        <v>#NUM!</v>
      </c>
      <c r="E201" s="6" t="e">
        <f>-IPMT('Data Input'!$C$8/12,$B$4-B202,$B$4,$F$4)</f>
        <v>#NUM!</v>
      </c>
      <c r="F201" s="8" t="e">
        <f t="shared" si="11"/>
        <v>#NUM!</v>
      </c>
    </row>
    <row r="202" spans="1:6" x14ac:dyDescent="0.2">
      <c r="A202" s="1">
        <f t="shared" si="9"/>
        <v>198</v>
      </c>
      <c r="B202" s="1">
        <f t="shared" si="10"/>
        <v>-20</v>
      </c>
      <c r="C202" s="5">
        <f>'Data Input'!$C$10</f>
        <v>295</v>
      </c>
      <c r="D202" s="6" t="e">
        <f>-PPMT('Data Input'!$C$8/12,$B$4-B203,$B$4,$F$4)</f>
        <v>#NUM!</v>
      </c>
      <c r="E202" s="6" t="e">
        <f>-IPMT('Data Input'!$C$8/12,$B$4-B203,$B$4,$F$4)</f>
        <v>#NUM!</v>
      </c>
      <c r="F202" s="8" t="e">
        <f t="shared" si="11"/>
        <v>#NUM!</v>
      </c>
    </row>
    <row r="203" spans="1:6" x14ac:dyDescent="0.2">
      <c r="A203" s="1">
        <f t="shared" si="9"/>
        <v>199</v>
      </c>
      <c r="B203" s="1">
        <f t="shared" si="10"/>
        <v>-21</v>
      </c>
      <c r="C203" s="5">
        <f>'Data Input'!$C$10</f>
        <v>295</v>
      </c>
      <c r="D203" s="6" t="e">
        <f>-PPMT('Data Input'!$C$8/12,$B$4-B204,$B$4,$F$4)</f>
        <v>#NUM!</v>
      </c>
      <c r="E203" s="6" t="e">
        <f>-IPMT('Data Input'!$C$8/12,$B$4-B204,$B$4,$F$4)</f>
        <v>#NUM!</v>
      </c>
      <c r="F203" s="8" t="e">
        <f t="shared" si="11"/>
        <v>#NUM!</v>
      </c>
    </row>
    <row r="204" spans="1:6" x14ac:dyDescent="0.2">
      <c r="A204" s="1">
        <f t="shared" si="9"/>
        <v>200</v>
      </c>
      <c r="B204" s="1">
        <f t="shared" si="10"/>
        <v>-22</v>
      </c>
      <c r="C204" s="5">
        <f>'Data Input'!$C$10</f>
        <v>295</v>
      </c>
      <c r="D204" s="6" t="e">
        <f>-PPMT('Data Input'!$C$8/12,$B$4-B205,$B$4,$F$4)</f>
        <v>#NUM!</v>
      </c>
      <c r="E204" s="6" t="e">
        <f>-IPMT('Data Input'!$C$8/12,$B$4-B205,$B$4,$F$4)</f>
        <v>#NUM!</v>
      </c>
      <c r="F204" s="8" t="e">
        <f t="shared" si="11"/>
        <v>#NUM!</v>
      </c>
    </row>
    <row r="205" spans="1:6" x14ac:dyDescent="0.2">
      <c r="A205" s="1">
        <f t="shared" si="9"/>
        <v>201</v>
      </c>
      <c r="B205" s="1">
        <f t="shared" si="10"/>
        <v>-23</v>
      </c>
      <c r="C205" s="5">
        <f>'Data Input'!$C$10</f>
        <v>295</v>
      </c>
      <c r="D205" s="6" t="e">
        <f>-PPMT('Data Input'!$C$8/12,$B$4-B206,$B$4,$F$4)</f>
        <v>#NUM!</v>
      </c>
      <c r="E205" s="6" t="e">
        <f>-IPMT('Data Input'!$C$8/12,$B$4-B206,$B$4,$F$4)</f>
        <v>#NUM!</v>
      </c>
      <c r="F205" s="8" t="e">
        <f t="shared" si="11"/>
        <v>#NUM!</v>
      </c>
    </row>
    <row r="206" spans="1:6" x14ac:dyDescent="0.2">
      <c r="A206" s="1">
        <f t="shared" si="9"/>
        <v>202</v>
      </c>
      <c r="B206" s="1">
        <f t="shared" si="10"/>
        <v>-24</v>
      </c>
      <c r="C206" s="5">
        <f>'Data Input'!$C$10</f>
        <v>295</v>
      </c>
      <c r="D206" s="6" t="e">
        <f>-PPMT('Data Input'!$C$8/12,$B$4-B207,$B$4,$F$4)</f>
        <v>#NUM!</v>
      </c>
      <c r="E206" s="6" t="e">
        <f>-IPMT('Data Input'!$C$8/12,$B$4-B207,$B$4,$F$4)</f>
        <v>#NUM!</v>
      </c>
      <c r="F206" s="8" t="e">
        <f t="shared" si="11"/>
        <v>#NUM!</v>
      </c>
    </row>
    <row r="207" spans="1:6" x14ac:dyDescent="0.2">
      <c r="A207" s="1">
        <f t="shared" si="9"/>
        <v>203</v>
      </c>
      <c r="B207" s="1">
        <f t="shared" si="10"/>
        <v>-25</v>
      </c>
      <c r="C207" s="5">
        <f>'Data Input'!$C$10</f>
        <v>295</v>
      </c>
      <c r="D207" s="6" t="e">
        <f>-PPMT('Data Input'!$C$8/12,$B$4-B208,$B$4,$F$4)</f>
        <v>#NUM!</v>
      </c>
      <c r="E207" s="6" t="e">
        <f>-IPMT('Data Input'!$C$8/12,$B$4-B208,$B$4,$F$4)</f>
        <v>#NUM!</v>
      </c>
      <c r="F207" s="8" t="e">
        <f t="shared" si="11"/>
        <v>#NUM!</v>
      </c>
    </row>
    <row r="208" spans="1:6" x14ac:dyDescent="0.2">
      <c r="A208" s="2">
        <f t="shared" si="9"/>
        <v>204</v>
      </c>
      <c r="B208" s="3">
        <f t="shared" si="10"/>
        <v>-26</v>
      </c>
      <c r="C208" s="5">
        <f>'Data Input'!$C$10</f>
        <v>295</v>
      </c>
      <c r="D208" s="6" t="e">
        <f>-PPMT('Data Input'!$C$8/12,$B$4-B209,$B$4,$F$4)</f>
        <v>#NUM!</v>
      </c>
      <c r="E208" s="6" t="e">
        <f>-IPMT('Data Input'!$C$8/12,$B$4-B209,$B$4,$F$4)</f>
        <v>#NUM!</v>
      </c>
      <c r="F208" s="8" t="e">
        <f t="shared" si="11"/>
        <v>#NUM!</v>
      </c>
    </row>
    <row r="209" spans="1:6" x14ac:dyDescent="0.2">
      <c r="A209" s="1">
        <f t="shared" si="9"/>
        <v>205</v>
      </c>
      <c r="B209" s="1">
        <f t="shared" si="10"/>
        <v>-27</v>
      </c>
      <c r="C209" s="5">
        <f>'Data Input'!$C$10</f>
        <v>295</v>
      </c>
      <c r="D209" s="6" t="e">
        <f>-PPMT('Data Input'!$C$8/12,$B$4-B210,$B$4,$F$4)</f>
        <v>#NUM!</v>
      </c>
      <c r="E209" s="6" t="e">
        <f>-IPMT('Data Input'!$C$8/12,$B$4-B210,$B$4,$F$4)</f>
        <v>#NUM!</v>
      </c>
      <c r="F209" s="8" t="e">
        <f t="shared" si="11"/>
        <v>#NUM!</v>
      </c>
    </row>
    <row r="210" spans="1:6" x14ac:dyDescent="0.2">
      <c r="A210" s="1">
        <f t="shared" si="9"/>
        <v>206</v>
      </c>
      <c r="B210" s="1">
        <f t="shared" si="10"/>
        <v>-28</v>
      </c>
      <c r="C210" s="5">
        <f>'Data Input'!$C$10</f>
        <v>295</v>
      </c>
      <c r="D210" s="6" t="e">
        <f>-PPMT('Data Input'!$C$8/12,$B$4-B211,$B$4,$F$4)</f>
        <v>#NUM!</v>
      </c>
      <c r="E210" s="6" t="e">
        <f>-IPMT('Data Input'!$C$8/12,$B$4-B211,$B$4,$F$4)</f>
        <v>#NUM!</v>
      </c>
      <c r="F210" s="8" t="e">
        <f t="shared" si="11"/>
        <v>#NUM!</v>
      </c>
    </row>
    <row r="211" spans="1:6" x14ac:dyDescent="0.2">
      <c r="A211" s="1">
        <f t="shared" si="9"/>
        <v>207</v>
      </c>
      <c r="B211" s="1">
        <f t="shared" si="10"/>
        <v>-29</v>
      </c>
      <c r="C211" s="5">
        <f>'Data Input'!$C$10</f>
        <v>295</v>
      </c>
      <c r="D211" s="6" t="e">
        <f>-PPMT('Data Input'!$C$8/12,$B$4-B212,$B$4,$F$4)</f>
        <v>#NUM!</v>
      </c>
      <c r="E211" s="6" t="e">
        <f>-IPMT('Data Input'!$C$8/12,$B$4-B212,$B$4,$F$4)</f>
        <v>#NUM!</v>
      </c>
      <c r="F211" s="8" t="e">
        <f t="shared" si="11"/>
        <v>#NUM!</v>
      </c>
    </row>
    <row r="212" spans="1:6" x14ac:dyDescent="0.2">
      <c r="A212" s="1">
        <f t="shared" si="9"/>
        <v>208</v>
      </c>
      <c r="B212" s="1">
        <f t="shared" si="10"/>
        <v>-30</v>
      </c>
      <c r="C212" s="5">
        <f>'Data Input'!$C$10</f>
        <v>295</v>
      </c>
      <c r="D212" s="6" t="e">
        <f>-PPMT('Data Input'!$C$8/12,$B$4-B213,$B$4,$F$4)</f>
        <v>#NUM!</v>
      </c>
      <c r="E212" s="6" t="e">
        <f>-IPMT('Data Input'!$C$8/12,$B$4-B213,$B$4,$F$4)</f>
        <v>#NUM!</v>
      </c>
      <c r="F212" s="8" t="e">
        <f t="shared" si="11"/>
        <v>#NUM!</v>
      </c>
    </row>
    <row r="213" spans="1:6" x14ac:dyDescent="0.2">
      <c r="A213" s="1">
        <f t="shared" si="9"/>
        <v>209</v>
      </c>
      <c r="B213" s="1">
        <f t="shared" si="10"/>
        <v>-31</v>
      </c>
      <c r="C213" s="5">
        <f>'Data Input'!$C$10</f>
        <v>295</v>
      </c>
      <c r="D213" s="6" t="e">
        <f>-PPMT('Data Input'!$C$8/12,$B$4-B214,$B$4,$F$4)</f>
        <v>#NUM!</v>
      </c>
      <c r="E213" s="6" t="e">
        <f>-IPMT('Data Input'!$C$8/12,$B$4-B214,$B$4,$F$4)</f>
        <v>#NUM!</v>
      </c>
      <c r="F213" s="8" t="e">
        <f t="shared" si="11"/>
        <v>#NUM!</v>
      </c>
    </row>
    <row r="214" spans="1:6" x14ac:dyDescent="0.2">
      <c r="A214" s="1">
        <f t="shared" si="9"/>
        <v>210</v>
      </c>
      <c r="B214" s="1">
        <f t="shared" si="10"/>
        <v>-32</v>
      </c>
      <c r="C214" s="5">
        <f>'Data Input'!$C$10</f>
        <v>295</v>
      </c>
      <c r="D214" s="6" t="e">
        <f>-PPMT('Data Input'!$C$8/12,$B$4-B215,$B$4,$F$4)</f>
        <v>#NUM!</v>
      </c>
      <c r="E214" s="6" t="e">
        <f>-IPMT('Data Input'!$C$8/12,$B$4-B215,$B$4,$F$4)</f>
        <v>#NUM!</v>
      </c>
      <c r="F214" s="8" t="e">
        <f t="shared" si="11"/>
        <v>#NUM!</v>
      </c>
    </row>
    <row r="215" spans="1:6" x14ac:dyDescent="0.2">
      <c r="A215" s="1">
        <f t="shared" si="9"/>
        <v>211</v>
      </c>
      <c r="B215" s="1">
        <f t="shared" si="10"/>
        <v>-33</v>
      </c>
      <c r="C215" s="5">
        <f>'Data Input'!$C$10</f>
        <v>295</v>
      </c>
      <c r="D215" s="6" t="e">
        <f>-PPMT('Data Input'!$C$8/12,$B$4-B216,$B$4,$F$4)</f>
        <v>#NUM!</v>
      </c>
      <c r="E215" s="6" t="e">
        <f>-IPMT('Data Input'!$C$8/12,$B$4-B216,$B$4,$F$4)</f>
        <v>#NUM!</v>
      </c>
      <c r="F215" s="8" t="e">
        <f t="shared" si="11"/>
        <v>#NUM!</v>
      </c>
    </row>
    <row r="216" spans="1:6" x14ac:dyDescent="0.2">
      <c r="A216" s="1">
        <f t="shared" si="9"/>
        <v>212</v>
      </c>
      <c r="B216" s="1">
        <f t="shared" si="10"/>
        <v>-34</v>
      </c>
      <c r="C216" s="5">
        <f>'Data Input'!$C$10</f>
        <v>295</v>
      </c>
      <c r="D216" s="6" t="e">
        <f>-PPMT('Data Input'!$C$8/12,$B$4-B217,$B$4,$F$4)</f>
        <v>#NUM!</v>
      </c>
      <c r="E216" s="6" t="e">
        <f>-IPMT('Data Input'!$C$8/12,$B$4-B217,$B$4,$F$4)</f>
        <v>#NUM!</v>
      </c>
      <c r="F216" s="8" t="e">
        <f t="shared" si="11"/>
        <v>#NUM!</v>
      </c>
    </row>
    <row r="217" spans="1:6" x14ac:dyDescent="0.2">
      <c r="A217" s="1">
        <f t="shared" si="9"/>
        <v>213</v>
      </c>
      <c r="B217" s="1">
        <f t="shared" si="10"/>
        <v>-35</v>
      </c>
      <c r="C217" s="5">
        <f>'Data Input'!$C$10</f>
        <v>295</v>
      </c>
      <c r="D217" s="6" t="e">
        <f>-PPMT('Data Input'!$C$8/12,$B$4-B218,$B$4,$F$4)</f>
        <v>#NUM!</v>
      </c>
      <c r="E217" s="6" t="e">
        <f>-IPMT('Data Input'!$C$8/12,$B$4-B218,$B$4,$F$4)</f>
        <v>#NUM!</v>
      </c>
      <c r="F217" s="8" t="e">
        <f t="shared" si="11"/>
        <v>#NUM!</v>
      </c>
    </row>
    <row r="218" spans="1:6" x14ac:dyDescent="0.2">
      <c r="A218" s="1">
        <f t="shared" si="9"/>
        <v>214</v>
      </c>
      <c r="B218" s="1">
        <f t="shared" si="10"/>
        <v>-36</v>
      </c>
      <c r="C218" s="5">
        <f>'Data Input'!$C$10</f>
        <v>295</v>
      </c>
      <c r="D218" s="6" t="e">
        <f>-PPMT('Data Input'!$C$8/12,$B$4-B219,$B$4,$F$4)</f>
        <v>#NUM!</v>
      </c>
      <c r="E218" s="6" t="e">
        <f>-IPMT('Data Input'!$C$8/12,$B$4-B219,$B$4,$F$4)</f>
        <v>#NUM!</v>
      </c>
      <c r="F218" s="8" t="e">
        <f t="shared" si="11"/>
        <v>#NUM!</v>
      </c>
    </row>
    <row r="219" spans="1:6" x14ac:dyDescent="0.2">
      <c r="A219" s="1">
        <f t="shared" si="9"/>
        <v>215</v>
      </c>
      <c r="B219" s="1">
        <f t="shared" si="10"/>
        <v>-37</v>
      </c>
      <c r="C219" s="5">
        <f>'Data Input'!$C$10</f>
        <v>295</v>
      </c>
      <c r="D219" s="6" t="e">
        <f>-PPMT('Data Input'!$C$8/12,$B$4-B220,$B$4,$F$4)</f>
        <v>#NUM!</v>
      </c>
      <c r="E219" s="6" t="e">
        <f>-IPMT('Data Input'!$C$8/12,$B$4-B220,$B$4,$F$4)</f>
        <v>#NUM!</v>
      </c>
      <c r="F219" s="8" t="e">
        <f t="shared" si="11"/>
        <v>#NUM!</v>
      </c>
    </row>
    <row r="220" spans="1:6" x14ac:dyDescent="0.2">
      <c r="A220" s="2">
        <f t="shared" si="9"/>
        <v>216</v>
      </c>
      <c r="B220" s="3">
        <f t="shared" si="10"/>
        <v>-38</v>
      </c>
      <c r="C220" s="5">
        <f>'Data Input'!$C$10</f>
        <v>295</v>
      </c>
      <c r="D220" s="6" t="e">
        <f>-PPMT('Data Input'!$C$8/12,$B$4-B221,$B$4,$F$4)</f>
        <v>#NUM!</v>
      </c>
      <c r="E220" s="6" t="e">
        <f>-IPMT('Data Input'!$C$8/12,$B$4-B221,$B$4,$F$4)</f>
        <v>#NUM!</v>
      </c>
      <c r="F220" s="8" t="e">
        <f t="shared" si="11"/>
        <v>#NUM!</v>
      </c>
    </row>
    <row r="221" spans="1:6" x14ac:dyDescent="0.2">
      <c r="A221" s="1">
        <f t="shared" si="9"/>
        <v>217</v>
      </c>
      <c r="B221" s="1">
        <f t="shared" si="10"/>
        <v>-39</v>
      </c>
      <c r="C221" s="5">
        <f>'Data Input'!$C$10</f>
        <v>295</v>
      </c>
      <c r="D221" s="6" t="e">
        <f>-PPMT('Data Input'!$C$8/12,$B$4-B222,$B$4,$F$4)</f>
        <v>#NUM!</v>
      </c>
      <c r="E221" s="6" t="e">
        <f>-IPMT('Data Input'!$C$8/12,$B$4-B222,$B$4,$F$4)</f>
        <v>#NUM!</v>
      </c>
      <c r="F221" s="8" t="e">
        <f t="shared" si="11"/>
        <v>#NUM!</v>
      </c>
    </row>
    <row r="222" spans="1:6" x14ac:dyDescent="0.2">
      <c r="A222" s="1">
        <f t="shared" si="9"/>
        <v>218</v>
      </c>
      <c r="B222" s="1">
        <f t="shared" si="10"/>
        <v>-40</v>
      </c>
      <c r="C222" s="5">
        <f>'Data Input'!$C$10</f>
        <v>295</v>
      </c>
      <c r="D222" s="6" t="e">
        <f>-PPMT('Data Input'!$C$8/12,$B$4-B223,$B$4,$F$4)</f>
        <v>#NUM!</v>
      </c>
      <c r="E222" s="6" t="e">
        <f>-IPMT('Data Input'!$C$8/12,$B$4-B223,$B$4,$F$4)</f>
        <v>#NUM!</v>
      </c>
      <c r="F222" s="8" t="e">
        <f t="shared" si="11"/>
        <v>#NUM!</v>
      </c>
    </row>
    <row r="223" spans="1:6" x14ac:dyDescent="0.2">
      <c r="A223" s="1">
        <f t="shared" si="9"/>
        <v>219</v>
      </c>
      <c r="B223" s="1">
        <f t="shared" si="10"/>
        <v>-41</v>
      </c>
      <c r="C223" s="5">
        <f>'Data Input'!$C$10</f>
        <v>295</v>
      </c>
      <c r="D223" s="6" t="e">
        <f>-PPMT('Data Input'!$C$8/12,$B$4-B224,$B$4,$F$4)</f>
        <v>#NUM!</v>
      </c>
      <c r="E223" s="6" t="e">
        <f>-IPMT('Data Input'!$C$8/12,$B$4-B224,$B$4,$F$4)</f>
        <v>#NUM!</v>
      </c>
      <c r="F223" s="8" t="e">
        <f t="shared" si="11"/>
        <v>#NUM!</v>
      </c>
    </row>
    <row r="224" spans="1:6" x14ac:dyDescent="0.2">
      <c r="A224" s="1">
        <f t="shared" si="9"/>
        <v>220</v>
      </c>
      <c r="B224" s="1">
        <f t="shared" si="10"/>
        <v>-42</v>
      </c>
      <c r="C224" s="5">
        <f>'Data Input'!$C$10</f>
        <v>295</v>
      </c>
      <c r="D224" s="6" t="e">
        <f>-PPMT('Data Input'!$C$8/12,$B$4-B225,$B$4,$F$4)</f>
        <v>#NUM!</v>
      </c>
      <c r="E224" s="6" t="e">
        <f>-IPMT('Data Input'!$C$8/12,$B$4-B225,$B$4,$F$4)</f>
        <v>#NUM!</v>
      </c>
      <c r="F224" s="8" t="e">
        <f t="shared" si="11"/>
        <v>#NUM!</v>
      </c>
    </row>
    <row r="225" spans="1:6" x14ac:dyDescent="0.2">
      <c r="A225" s="1">
        <f t="shared" si="9"/>
        <v>221</v>
      </c>
      <c r="B225" s="1">
        <f t="shared" si="10"/>
        <v>-43</v>
      </c>
      <c r="C225" s="5">
        <f>'Data Input'!$C$10</f>
        <v>295</v>
      </c>
      <c r="D225" s="6" t="e">
        <f>-PPMT('Data Input'!$C$8/12,$B$4-B226,$B$4,$F$4)</f>
        <v>#NUM!</v>
      </c>
      <c r="E225" s="6" t="e">
        <f>-IPMT('Data Input'!$C$8/12,$B$4-B226,$B$4,$F$4)</f>
        <v>#NUM!</v>
      </c>
      <c r="F225" s="8" t="e">
        <f t="shared" si="11"/>
        <v>#NUM!</v>
      </c>
    </row>
    <row r="226" spans="1:6" x14ac:dyDescent="0.2">
      <c r="A226" s="1">
        <f t="shared" si="9"/>
        <v>222</v>
      </c>
      <c r="B226" s="1">
        <f t="shared" si="10"/>
        <v>-44</v>
      </c>
      <c r="C226" s="5">
        <f>'Data Input'!$C$10</f>
        <v>295</v>
      </c>
      <c r="D226" s="6" t="e">
        <f>-PPMT('Data Input'!$C$8/12,$B$4-B227,$B$4,$F$4)</f>
        <v>#NUM!</v>
      </c>
      <c r="E226" s="6" t="e">
        <f>-IPMT('Data Input'!$C$8/12,$B$4-B227,$B$4,$F$4)</f>
        <v>#NUM!</v>
      </c>
      <c r="F226" s="8" t="e">
        <f t="shared" si="11"/>
        <v>#NUM!</v>
      </c>
    </row>
    <row r="227" spans="1:6" x14ac:dyDescent="0.2">
      <c r="A227" s="1">
        <f t="shared" si="9"/>
        <v>223</v>
      </c>
      <c r="B227" s="1">
        <f t="shared" si="10"/>
        <v>-45</v>
      </c>
      <c r="C227" s="5">
        <f>'Data Input'!$C$10</f>
        <v>295</v>
      </c>
      <c r="D227" s="6" t="e">
        <f>-PPMT('Data Input'!$C$8/12,$B$4-B228,$B$4,$F$4)</f>
        <v>#NUM!</v>
      </c>
      <c r="E227" s="6" t="e">
        <f>-IPMT('Data Input'!$C$8/12,$B$4-B228,$B$4,$F$4)</f>
        <v>#NUM!</v>
      </c>
      <c r="F227" s="8" t="e">
        <f t="shared" si="11"/>
        <v>#NUM!</v>
      </c>
    </row>
    <row r="228" spans="1:6" x14ac:dyDescent="0.2">
      <c r="A228" s="1">
        <f t="shared" si="9"/>
        <v>224</v>
      </c>
      <c r="B228" s="1">
        <f t="shared" si="10"/>
        <v>-46</v>
      </c>
      <c r="C228" s="5">
        <f>'Data Input'!$C$10</f>
        <v>295</v>
      </c>
      <c r="D228" s="6" t="e">
        <f>-PPMT('Data Input'!$C$8/12,$B$4-B229,$B$4,$F$4)</f>
        <v>#NUM!</v>
      </c>
      <c r="E228" s="6" t="e">
        <f>-IPMT('Data Input'!$C$8/12,$B$4-B229,$B$4,$F$4)</f>
        <v>#NUM!</v>
      </c>
      <c r="F228" s="8" t="e">
        <f t="shared" si="11"/>
        <v>#NUM!</v>
      </c>
    </row>
    <row r="229" spans="1:6" x14ac:dyDescent="0.2">
      <c r="A229" s="1">
        <f t="shared" si="9"/>
        <v>225</v>
      </c>
      <c r="B229" s="1">
        <f t="shared" si="10"/>
        <v>-47</v>
      </c>
      <c r="C229" s="5">
        <f>'Data Input'!$C$10</f>
        <v>295</v>
      </c>
      <c r="D229" s="6" t="e">
        <f>-PPMT('Data Input'!$C$8/12,$B$4-B230,$B$4,$F$4)</f>
        <v>#NUM!</v>
      </c>
      <c r="E229" s="6" t="e">
        <f>-IPMT('Data Input'!$C$8/12,$B$4-B230,$B$4,$F$4)</f>
        <v>#NUM!</v>
      </c>
      <c r="F229" s="8" t="e">
        <f t="shared" si="11"/>
        <v>#NUM!</v>
      </c>
    </row>
    <row r="230" spans="1:6" x14ac:dyDescent="0.2">
      <c r="A230" s="1">
        <f t="shared" si="9"/>
        <v>226</v>
      </c>
      <c r="B230" s="1">
        <f t="shared" si="10"/>
        <v>-48</v>
      </c>
      <c r="C230" s="5">
        <f>'Data Input'!$C$10</f>
        <v>295</v>
      </c>
      <c r="D230" s="6" t="e">
        <f>-PPMT('Data Input'!$C$8/12,$B$4-B231,$B$4,$F$4)</f>
        <v>#NUM!</v>
      </c>
      <c r="E230" s="6" t="e">
        <f>-IPMT('Data Input'!$C$8/12,$B$4-B231,$B$4,$F$4)</f>
        <v>#NUM!</v>
      </c>
      <c r="F230" s="8" t="e">
        <f t="shared" si="11"/>
        <v>#NUM!</v>
      </c>
    </row>
    <row r="231" spans="1:6" x14ac:dyDescent="0.2">
      <c r="A231" s="1">
        <f t="shared" si="9"/>
        <v>227</v>
      </c>
      <c r="B231" s="1">
        <f t="shared" si="10"/>
        <v>-49</v>
      </c>
      <c r="C231" s="5">
        <f>'Data Input'!$C$10</f>
        <v>295</v>
      </c>
      <c r="D231" s="6" t="e">
        <f>-PPMT('Data Input'!$C$8/12,$B$4-B232,$B$4,$F$4)</f>
        <v>#NUM!</v>
      </c>
      <c r="E231" s="6" t="e">
        <f>-IPMT('Data Input'!$C$8/12,$B$4-B232,$B$4,$F$4)</f>
        <v>#NUM!</v>
      </c>
      <c r="F231" s="8" t="e">
        <f t="shared" si="11"/>
        <v>#NUM!</v>
      </c>
    </row>
    <row r="232" spans="1:6" x14ac:dyDescent="0.2">
      <c r="A232" s="2">
        <f t="shared" si="9"/>
        <v>228</v>
      </c>
      <c r="B232" s="3">
        <f t="shared" si="10"/>
        <v>-50</v>
      </c>
      <c r="C232" s="5">
        <f>'Data Input'!$C$10</f>
        <v>295</v>
      </c>
      <c r="D232" s="6" t="e">
        <f>-PPMT('Data Input'!$C$8/12,$B$4-B233,$B$4,$F$4)</f>
        <v>#NUM!</v>
      </c>
      <c r="E232" s="6" t="e">
        <f>-IPMT('Data Input'!$C$8/12,$B$4-B233,$B$4,$F$4)</f>
        <v>#NUM!</v>
      </c>
      <c r="F232" s="8" t="e">
        <f t="shared" si="11"/>
        <v>#NUM!</v>
      </c>
    </row>
    <row r="233" spans="1:6" x14ac:dyDescent="0.2">
      <c r="A233" s="1">
        <f t="shared" si="9"/>
        <v>229</v>
      </c>
      <c r="B233" s="1">
        <f t="shared" si="10"/>
        <v>-51</v>
      </c>
      <c r="C233" s="5">
        <f>'Data Input'!$C$10</f>
        <v>295</v>
      </c>
      <c r="D233" s="6" t="e">
        <f>-PPMT('Data Input'!$C$8/12,$B$4-B234,$B$4,$F$4)</f>
        <v>#NUM!</v>
      </c>
      <c r="E233" s="6" t="e">
        <f>-IPMT('Data Input'!$C$8/12,$B$4-B234,$B$4,$F$4)</f>
        <v>#NUM!</v>
      </c>
      <c r="F233" s="8" t="e">
        <f t="shared" si="11"/>
        <v>#NUM!</v>
      </c>
    </row>
    <row r="234" spans="1:6" x14ac:dyDescent="0.2">
      <c r="A234" s="1">
        <f t="shared" si="9"/>
        <v>230</v>
      </c>
      <c r="B234" s="1">
        <f t="shared" si="10"/>
        <v>-52</v>
      </c>
      <c r="C234" s="5">
        <f>'Data Input'!$C$10</f>
        <v>295</v>
      </c>
      <c r="D234" s="6" t="e">
        <f>-PPMT('Data Input'!$C$8/12,$B$4-B235,$B$4,$F$4)</f>
        <v>#NUM!</v>
      </c>
      <c r="E234" s="6" t="e">
        <f>-IPMT('Data Input'!$C$8/12,$B$4-B235,$B$4,$F$4)</f>
        <v>#NUM!</v>
      </c>
      <c r="F234" s="8" t="e">
        <f t="shared" si="11"/>
        <v>#NUM!</v>
      </c>
    </row>
    <row r="235" spans="1:6" x14ac:dyDescent="0.2">
      <c r="A235" s="1">
        <f t="shared" si="9"/>
        <v>231</v>
      </c>
      <c r="B235" s="1">
        <f t="shared" si="10"/>
        <v>-53</v>
      </c>
      <c r="C235" s="5">
        <f>'Data Input'!$C$10</f>
        <v>295</v>
      </c>
      <c r="D235" s="6" t="e">
        <f>-PPMT('Data Input'!$C$8/12,$B$4-B236,$B$4,$F$4)</f>
        <v>#NUM!</v>
      </c>
      <c r="E235" s="6" t="e">
        <f>-IPMT('Data Input'!$C$8/12,$B$4-B236,$B$4,$F$4)</f>
        <v>#NUM!</v>
      </c>
      <c r="F235" s="8" t="e">
        <f t="shared" si="11"/>
        <v>#NUM!</v>
      </c>
    </row>
    <row r="236" spans="1:6" x14ac:dyDescent="0.2">
      <c r="A236" s="1">
        <f t="shared" si="9"/>
        <v>232</v>
      </c>
      <c r="B236" s="1">
        <f t="shared" si="10"/>
        <v>-54</v>
      </c>
      <c r="C236" s="5">
        <f>'Data Input'!$C$10</f>
        <v>295</v>
      </c>
      <c r="D236" s="6" t="e">
        <f>-PPMT('Data Input'!$C$8/12,$B$4-B237,$B$4,$F$4)</f>
        <v>#NUM!</v>
      </c>
      <c r="E236" s="6" t="e">
        <f>-IPMT('Data Input'!$C$8/12,$B$4-B237,$B$4,$F$4)</f>
        <v>#NUM!</v>
      </c>
      <c r="F236" s="8" t="e">
        <f t="shared" si="11"/>
        <v>#NUM!</v>
      </c>
    </row>
    <row r="237" spans="1:6" x14ac:dyDescent="0.2">
      <c r="A237" s="1">
        <f t="shared" si="9"/>
        <v>233</v>
      </c>
      <c r="B237" s="1">
        <f t="shared" si="10"/>
        <v>-55</v>
      </c>
      <c r="C237" s="5">
        <f>'Data Input'!$C$10</f>
        <v>295</v>
      </c>
      <c r="D237" s="6" t="e">
        <f>-PPMT('Data Input'!$C$8/12,$B$4-B238,$B$4,$F$4)</f>
        <v>#NUM!</v>
      </c>
      <c r="E237" s="6" t="e">
        <f>-IPMT('Data Input'!$C$8/12,$B$4-B238,$B$4,$F$4)</f>
        <v>#NUM!</v>
      </c>
      <c r="F237" s="8" t="e">
        <f t="shared" si="11"/>
        <v>#NUM!</v>
      </c>
    </row>
    <row r="238" spans="1:6" x14ac:dyDescent="0.2">
      <c r="A238" s="1">
        <f t="shared" si="9"/>
        <v>234</v>
      </c>
      <c r="B238" s="1">
        <f t="shared" si="10"/>
        <v>-56</v>
      </c>
      <c r="C238" s="5">
        <f>'Data Input'!$C$10</f>
        <v>295</v>
      </c>
      <c r="D238" s="6" t="e">
        <f>-PPMT('Data Input'!$C$8/12,$B$4-B239,$B$4,$F$4)</f>
        <v>#NUM!</v>
      </c>
      <c r="E238" s="6" t="e">
        <f>-IPMT('Data Input'!$C$8/12,$B$4-B239,$B$4,$F$4)</f>
        <v>#NUM!</v>
      </c>
      <c r="F238" s="8" t="e">
        <f t="shared" si="11"/>
        <v>#NUM!</v>
      </c>
    </row>
    <row r="239" spans="1:6" x14ac:dyDescent="0.2">
      <c r="A239" s="1">
        <f t="shared" si="9"/>
        <v>235</v>
      </c>
      <c r="B239" s="1">
        <f t="shared" si="10"/>
        <v>-57</v>
      </c>
      <c r="C239" s="5">
        <f>'Data Input'!$C$10</f>
        <v>295</v>
      </c>
      <c r="D239" s="6" t="e">
        <f>-PPMT('Data Input'!$C$8/12,$B$4-B240,$B$4,$F$4)</f>
        <v>#NUM!</v>
      </c>
      <c r="E239" s="6" t="e">
        <f>-IPMT('Data Input'!$C$8/12,$B$4-B240,$B$4,$F$4)</f>
        <v>#NUM!</v>
      </c>
      <c r="F239" s="8" t="e">
        <f t="shared" si="11"/>
        <v>#NUM!</v>
      </c>
    </row>
    <row r="240" spans="1:6" x14ac:dyDescent="0.2">
      <c r="A240" s="1">
        <f t="shared" si="9"/>
        <v>236</v>
      </c>
      <c r="B240" s="1">
        <f t="shared" si="10"/>
        <v>-58</v>
      </c>
      <c r="C240" s="5">
        <f>'Data Input'!$C$10</f>
        <v>295</v>
      </c>
      <c r="D240" s="6" t="e">
        <f>-PPMT('Data Input'!$C$8/12,$B$4-B241,$B$4,$F$4)</f>
        <v>#NUM!</v>
      </c>
      <c r="E240" s="6" t="e">
        <f>-IPMT('Data Input'!$C$8/12,$B$4-B241,$B$4,$F$4)</f>
        <v>#NUM!</v>
      </c>
      <c r="F240" s="8" t="e">
        <f t="shared" si="11"/>
        <v>#NUM!</v>
      </c>
    </row>
    <row r="241" spans="1:6" x14ac:dyDescent="0.2">
      <c r="A241" s="1">
        <f t="shared" si="9"/>
        <v>237</v>
      </c>
      <c r="B241" s="1">
        <f t="shared" si="10"/>
        <v>-59</v>
      </c>
      <c r="C241" s="5">
        <f>'Data Input'!$C$10</f>
        <v>295</v>
      </c>
      <c r="D241" s="6" t="e">
        <f>-PPMT('Data Input'!$C$8/12,$B$4-B242,$B$4,$F$4)</f>
        <v>#NUM!</v>
      </c>
      <c r="E241" s="6" t="e">
        <f>-IPMT('Data Input'!$C$8/12,$B$4-B242,$B$4,$F$4)</f>
        <v>#NUM!</v>
      </c>
      <c r="F241" s="8" t="e">
        <f t="shared" si="11"/>
        <v>#NUM!</v>
      </c>
    </row>
    <row r="242" spans="1:6" x14ac:dyDescent="0.2">
      <c r="A242" s="1">
        <f t="shared" si="9"/>
        <v>238</v>
      </c>
      <c r="B242" s="1">
        <f t="shared" si="10"/>
        <v>-60</v>
      </c>
      <c r="C242" s="5">
        <f>'Data Input'!$C$10</f>
        <v>295</v>
      </c>
      <c r="D242" s="6" t="e">
        <f>-PPMT('Data Input'!$C$8/12,$B$4-B243,$B$4,$F$4)</f>
        <v>#NUM!</v>
      </c>
      <c r="E242" s="6" t="e">
        <f>-IPMT('Data Input'!$C$8/12,$B$4-B243,$B$4,$F$4)</f>
        <v>#NUM!</v>
      </c>
      <c r="F242" s="8" t="e">
        <f t="shared" si="11"/>
        <v>#NUM!</v>
      </c>
    </row>
    <row r="243" spans="1:6" x14ac:dyDescent="0.2">
      <c r="A243" s="1">
        <f t="shared" si="9"/>
        <v>239</v>
      </c>
      <c r="B243" s="1">
        <f t="shared" si="10"/>
        <v>-61</v>
      </c>
      <c r="C243" s="5">
        <f>'Data Input'!$C$10</f>
        <v>295</v>
      </c>
      <c r="D243" s="6" t="e">
        <f>-PPMT('Data Input'!$C$8/12,$B$4-B244,$B$4,$F$4)</f>
        <v>#NUM!</v>
      </c>
      <c r="E243" s="6" t="e">
        <f>-IPMT('Data Input'!$C$8/12,$B$4-B244,$B$4,$F$4)</f>
        <v>#NUM!</v>
      </c>
      <c r="F243" s="8" t="e">
        <f t="shared" si="11"/>
        <v>#NUM!</v>
      </c>
    </row>
    <row r="244" spans="1:6" x14ac:dyDescent="0.2">
      <c r="A244" s="2">
        <f t="shared" si="9"/>
        <v>240</v>
      </c>
      <c r="B244" s="3">
        <f t="shared" si="10"/>
        <v>-62</v>
      </c>
      <c r="C244" s="5">
        <f>'Data Input'!$C$10</f>
        <v>295</v>
      </c>
      <c r="D244" s="6" t="e">
        <f>-PPMT('Data Input'!$C$8/12,$B$4-B245,$B$4,$F$4)</f>
        <v>#NUM!</v>
      </c>
      <c r="E244" s="6" t="e">
        <f>-IPMT('Data Input'!$C$8/12,$B$4-B245,$B$4,$F$4)</f>
        <v>#NUM!</v>
      </c>
      <c r="F244" s="8" t="e">
        <f t="shared" si="11"/>
        <v>#NUM!</v>
      </c>
    </row>
    <row r="245" spans="1:6" x14ac:dyDescent="0.2">
      <c r="A245" s="1">
        <f t="shared" si="9"/>
        <v>241</v>
      </c>
      <c r="B245" s="1">
        <f t="shared" si="10"/>
        <v>-63</v>
      </c>
      <c r="C245" s="5">
        <f>'Data Input'!$C$10</f>
        <v>295</v>
      </c>
      <c r="D245" s="6" t="e">
        <f>-PPMT('Data Input'!$C$8/12,$B$4-B246,$B$4,$F$4)</f>
        <v>#NUM!</v>
      </c>
      <c r="E245" s="6" t="e">
        <f>-IPMT('Data Input'!$C$8/12,$B$4-B246,$B$4,$F$4)</f>
        <v>#NUM!</v>
      </c>
      <c r="F245" s="8" t="e">
        <f t="shared" si="11"/>
        <v>#NUM!</v>
      </c>
    </row>
    <row r="246" spans="1:6" x14ac:dyDescent="0.2">
      <c r="A246" s="1">
        <f t="shared" si="9"/>
        <v>242</v>
      </c>
      <c r="B246" s="1">
        <f t="shared" si="10"/>
        <v>-64</v>
      </c>
      <c r="C246" s="5">
        <f>'Data Input'!$C$10</f>
        <v>295</v>
      </c>
      <c r="D246" s="6" t="e">
        <f>-PPMT('Data Input'!$C$8/12,$B$4-B247,$B$4,$F$4)</f>
        <v>#NUM!</v>
      </c>
      <c r="E246" s="6" t="e">
        <f>-IPMT('Data Input'!$C$8/12,$B$4-B247,$B$4,$F$4)</f>
        <v>#NUM!</v>
      </c>
      <c r="F246" s="8" t="e">
        <f t="shared" si="11"/>
        <v>#NUM!</v>
      </c>
    </row>
    <row r="247" spans="1:6" x14ac:dyDescent="0.2">
      <c r="A247" s="1">
        <f t="shared" si="9"/>
        <v>243</v>
      </c>
      <c r="B247" s="1">
        <f t="shared" si="10"/>
        <v>-65</v>
      </c>
      <c r="C247" s="5">
        <f>'Data Input'!$C$10</f>
        <v>295</v>
      </c>
      <c r="D247" s="6" t="e">
        <f>-PPMT('Data Input'!$C$8/12,$B$4-B248,$B$4,$F$4)</f>
        <v>#NUM!</v>
      </c>
      <c r="E247" s="6" t="e">
        <f>-IPMT('Data Input'!$C$8/12,$B$4-B248,$B$4,$F$4)</f>
        <v>#NUM!</v>
      </c>
      <c r="F247" s="8" t="e">
        <f t="shared" si="11"/>
        <v>#NUM!</v>
      </c>
    </row>
    <row r="248" spans="1:6" x14ac:dyDescent="0.2">
      <c r="A248" s="1">
        <f t="shared" si="9"/>
        <v>244</v>
      </c>
      <c r="B248" s="1">
        <f t="shared" si="10"/>
        <v>-66</v>
      </c>
      <c r="C248" s="5">
        <f>'Data Input'!$C$10</f>
        <v>295</v>
      </c>
      <c r="D248" s="6" t="e">
        <f>-PPMT('Data Input'!$C$8/12,$B$4-B249,$B$4,$F$4)</f>
        <v>#NUM!</v>
      </c>
      <c r="E248" s="6" t="e">
        <f>-IPMT('Data Input'!$C$8/12,$B$4-B249,$B$4,$F$4)</f>
        <v>#NUM!</v>
      </c>
      <c r="F248" s="8" t="e">
        <f t="shared" si="11"/>
        <v>#NUM!</v>
      </c>
    </row>
    <row r="249" spans="1:6" x14ac:dyDescent="0.2">
      <c r="A249" s="1">
        <f t="shared" si="9"/>
        <v>245</v>
      </c>
      <c r="B249" s="1">
        <f t="shared" si="10"/>
        <v>-67</v>
      </c>
      <c r="C249" s="5">
        <f>'Data Input'!$C$10</f>
        <v>295</v>
      </c>
      <c r="D249" s="6" t="e">
        <f>-PPMT('Data Input'!$C$8/12,$B$4-B250,$B$4,$F$4)</f>
        <v>#NUM!</v>
      </c>
      <c r="E249" s="6" t="e">
        <f>-IPMT('Data Input'!$C$8/12,$B$4-B250,$B$4,$F$4)</f>
        <v>#NUM!</v>
      </c>
      <c r="F249" s="8" t="e">
        <f t="shared" si="11"/>
        <v>#NUM!</v>
      </c>
    </row>
    <row r="250" spans="1:6" x14ac:dyDescent="0.2">
      <c r="A250" s="1">
        <f t="shared" si="9"/>
        <v>246</v>
      </c>
      <c r="B250" s="1">
        <f t="shared" si="10"/>
        <v>-68</v>
      </c>
      <c r="C250" s="5">
        <f>'Data Input'!$C$10</f>
        <v>295</v>
      </c>
      <c r="D250" s="6" t="e">
        <f>-PPMT('Data Input'!$C$8/12,$B$4-B251,$B$4,$F$4)</f>
        <v>#NUM!</v>
      </c>
      <c r="E250" s="6" t="e">
        <f>-IPMT('Data Input'!$C$8/12,$B$4-B251,$B$4,$F$4)</f>
        <v>#NUM!</v>
      </c>
      <c r="F250" s="8" t="e">
        <f t="shared" si="11"/>
        <v>#NUM!</v>
      </c>
    </row>
    <row r="251" spans="1:6" x14ac:dyDescent="0.2">
      <c r="A251" s="1">
        <f t="shared" si="9"/>
        <v>247</v>
      </c>
      <c r="B251" s="1">
        <f t="shared" si="10"/>
        <v>-69</v>
      </c>
      <c r="C251" s="5">
        <f>'Data Input'!$C$10</f>
        <v>295</v>
      </c>
      <c r="D251" s="6" t="e">
        <f>-PPMT('Data Input'!$C$8/12,$B$4-B252,$B$4,$F$4)</f>
        <v>#NUM!</v>
      </c>
      <c r="E251" s="6" t="e">
        <f>-IPMT('Data Input'!$C$8/12,$B$4-B252,$B$4,$F$4)</f>
        <v>#NUM!</v>
      </c>
      <c r="F251" s="8" t="e">
        <f t="shared" si="11"/>
        <v>#NUM!</v>
      </c>
    </row>
    <row r="252" spans="1:6" x14ac:dyDescent="0.2">
      <c r="A252" s="1">
        <f t="shared" si="9"/>
        <v>248</v>
      </c>
      <c r="B252" s="1">
        <f t="shared" si="10"/>
        <v>-70</v>
      </c>
      <c r="C252" s="5">
        <f>'Data Input'!$C$10</f>
        <v>295</v>
      </c>
      <c r="D252" s="6" t="e">
        <f>-PPMT('Data Input'!$C$8/12,$B$4-B253,$B$4,$F$4)</f>
        <v>#NUM!</v>
      </c>
      <c r="E252" s="6" t="e">
        <f>-IPMT('Data Input'!$C$8/12,$B$4-B253,$B$4,$F$4)</f>
        <v>#NUM!</v>
      </c>
      <c r="F252" s="8" t="e">
        <f t="shared" si="11"/>
        <v>#NUM!</v>
      </c>
    </row>
    <row r="253" spans="1:6" x14ac:dyDescent="0.2">
      <c r="A253" s="1">
        <f t="shared" si="9"/>
        <v>249</v>
      </c>
      <c r="B253" s="1">
        <f t="shared" si="10"/>
        <v>-71</v>
      </c>
      <c r="C253" s="5">
        <f>'Data Input'!$C$10</f>
        <v>295</v>
      </c>
      <c r="D253" s="6" t="e">
        <f>-PPMT('Data Input'!$C$8/12,$B$4-B254,$B$4,$F$4)</f>
        <v>#NUM!</v>
      </c>
      <c r="E253" s="6" t="e">
        <f>-IPMT('Data Input'!$C$8/12,$B$4-B254,$B$4,$F$4)</f>
        <v>#NUM!</v>
      </c>
      <c r="F253" s="8" t="e">
        <f t="shared" si="11"/>
        <v>#NUM!</v>
      </c>
    </row>
    <row r="254" spans="1:6" x14ac:dyDescent="0.2">
      <c r="A254" s="1">
        <f t="shared" si="9"/>
        <v>250</v>
      </c>
      <c r="B254" s="1">
        <f t="shared" si="10"/>
        <v>-72</v>
      </c>
      <c r="C254" s="5">
        <f>'Data Input'!$C$10</f>
        <v>295</v>
      </c>
      <c r="D254" s="6" t="e">
        <f>-PPMT('Data Input'!$C$8/12,$B$4-B255,$B$4,$F$4)</f>
        <v>#NUM!</v>
      </c>
      <c r="E254" s="6" t="e">
        <f>-IPMT('Data Input'!$C$8/12,$B$4-B255,$B$4,$F$4)</f>
        <v>#NUM!</v>
      </c>
      <c r="F254" s="8" t="e">
        <f t="shared" si="11"/>
        <v>#NUM!</v>
      </c>
    </row>
    <row r="255" spans="1:6" x14ac:dyDescent="0.2">
      <c r="A255" s="1">
        <f t="shared" si="9"/>
        <v>251</v>
      </c>
      <c r="B255" s="1">
        <f t="shared" si="10"/>
        <v>-73</v>
      </c>
      <c r="C255" s="5">
        <f>'Data Input'!$C$10</f>
        <v>295</v>
      </c>
      <c r="D255" s="6" t="e">
        <f>-PPMT('Data Input'!$C$8/12,$B$4-B256,$B$4,$F$4)</f>
        <v>#NUM!</v>
      </c>
      <c r="E255" s="6" t="e">
        <f>-IPMT('Data Input'!$C$8/12,$B$4-B256,$B$4,$F$4)</f>
        <v>#NUM!</v>
      </c>
      <c r="F255" s="8" t="e">
        <f t="shared" si="11"/>
        <v>#NUM!</v>
      </c>
    </row>
    <row r="256" spans="1:6" x14ac:dyDescent="0.2">
      <c r="A256" s="2">
        <f t="shared" si="9"/>
        <v>252</v>
      </c>
      <c r="B256" s="3">
        <f t="shared" si="10"/>
        <v>-74</v>
      </c>
      <c r="C256" s="5">
        <f>'Data Input'!$C$10</f>
        <v>295</v>
      </c>
      <c r="D256" s="6" t="e">
        <f>-PPMT('Data Input'!$C$8/12,$B$4-B257,$B$4,$F$4)</f>
        <v>#NUM!</v>
      </c>
      <c r="E256" s="6" t="e">
        <f>-IPMT('Data Input'!$C$8/12,$B$4-B257,$B$4,$F$4)</f>
        <v>#NUM!</v>
      </c>
      <c r="F256" s="8" t="e">
        <f t="shared" si="11"/>
        <v>#NUM!</v>
      </c>
    </row>
    <row r="257" spans="1:6" x14ac:dyDescent="0.2">
      <c r="A257" s="1">
        <f t="shared" si="9"/>
        <v>253</v>
      </c>
      <c r="B257" s="1">
        <f t="shared" si="10"/>
        <v>-75</v>
      </c>
      <c r="C257" s="5">
        <f>'Data Input'!$C$10</f>
        <v>295</v>
      </c>
      <c r="D257" s="6" t="e">
        <f>-PPMT('Data Input'!$C$8/12,$B$4-B258,$B$4,$F$4)</f>
        <v>#NUM!</v>
      </c>
      <c r="E257" s="6" t="e">
        <f>-IPMT('Data Input'!$C$8/12,$B$4-B258,$B$4,$F$4)</f>
        <v>#NUM!</v>
      </c>
      <c r="F257" s="8" t="e">
        <f t="shared" si="11"/>
        <v>#NUM!</v>
      </c>
    </row>
    <row r="258" spans="1:6" x14ac:dyDescent="0.2">
      <c r="A258" s="1">
        <f t="shared" si="9"/>
        <v>254</v>
      </c>
      <c r="B258" s="1">
        <f t="shared" si="10"/>
        <v>-76</v>
      </c>
      <c r="C258" s="5">
        <f>'Data Input'!$C$10</f>
        <v>295</v>
      </c>
      <c r="D258" s="6" t="e">
        <f>-PPMT('Data Input'!$C$8/12,$B$4-B259,$B$4,$F$4)</f>
        <v>#NUM!</v>
      </c>
      <c r="E258" s="6" t="e">
        <f>-IPMT('Data Input'!$C$8/12,$B$4-B259,$B$4,$F$4)</f>
        <v>#NUM!</v>
      </c>
      <c r="F258" s="8" t="e">
        <f t="shared" si="11"/>
        <v>#NUM!</v>
      </c>
    </row>
    <row r="259" spans="1:6" x14ac:dyDescent="0.2">
      <c r="A259" s="1">
        <f t="shared" si="9"/>
        <v>255</v>
      </c>
      <c r="B259" s="1">
        <f t="shared" si="10"/>
        <v>-77</v>
      </c>
      <c r="C259" s="5">
        <f>'Data Input'!$C$10</f>
        <v>295</v>
      </c>
      <c r="D259" s="6" t="e">
        <f>-PPMT('Data Input'!$C$8/12,$B$4-B260,$B$4,$F$4)</f>
        <v>#NUM!</v>
      </c>
      <c r="E259" s="6" t="e">
        <f>-IPMT('Data Input'!$C$8/12,$B$4-B260,$B$4,$F$4)</f>
        <v>#NUM!</v>
      </c>
      <c r="F259" s="8" t="e">
        <f t="shared" si="11"/>
        <v>#NUM!</v>
      </c>
    </row>
    <row r="260" spans="1:6" x14ac:dyDescent="0.2">
      <c r="A260" s="1">
        <f t="shared" si="9"/>
        <v>256</v>
      </c>
      <c r="B260" s="1">
        <f t="shared" si="10"/>
        <v>-78</v>
      </c>
      <c r="C260" s="5">
        <f>'Data Input'!$C$10</f>
        <v>295</v>
      </c>
      <c r="D260" s="6" t="e">
        <f>-PPMT('Data Input'!$C$8/12,$B$4-B261,$B$4,$F$4)</f>
        <v>#NUM!</v>
      </c>
      <c r="E260" s="6" t="e">
        <f>-IPMT('Data Input'!$C$8/12,$B$4-B261,$B$4,$F$4)</f>
        <v>#NUM!</v>
      </c>
      <c r="F260" s="8" t="e">
        <f t="shared" si="11"/>
        <v>#NUM!</v>
      </c>
    </row>
    <row r="261" spans="1:6" x14ac:dyDescent="0.2">
      <c r="A261" s="1">
        <f t="shared" ref="A261:A324" si="12">$B$4-B261</f>
        <v>257</v>
      </c>
      <c r="B261" s="1">
        <f t="shared" ref="B261:B324" si="13">B260-1</f>
        <v>-79</v>
      </c>
      <c r="C261" s="5">
        <f>'Data Input'!$C$10</f>
        <v>295</v>
      </c>
      <c r="D261" s="6" t="e">
        <f>-PPMT('Data Input'!$C$8/12,$B$4-B262,$B$4,$F$4)</f>
        <v>#NUM!</v>
      </c>
      <c r="E261" s="6" t="e">
        <f>-IPMT('Data Input'!$C$8/12,$B$4-B262,$B$4,$F$4)</f>
        <v>#NUM!</v>
      </c>
      <c r="F261" s="8" t="e">
        <f t="shared" ref="F261:F324" si="14">F260-D260</f>
        <v>#NUM!</v>
      </c>
    </row>
    <row r="262" spans="1:6" x14ac:dyDescent="0.2">
      <c r="A262" s="1">
        <f t="shared" si="12"/>
        <v>258</v>
      </c>
      <c r="B262" s="1">
        <f t="shared" si="13"/>
        <v>-80</v>
      </c>
      <c r="C262" s="5">
        <f>'Data Input'!$C$10</f>
        <v>295</v>
      </c>
      <c r="D262" s="6" t="e">
        <f>-PPMT('Data Input'!$C$8/12,$B$4-B263,$B$4,$F$4)</f>
        <v>#NUM!</v>
      </c>
      <c r="E262" s="6" t="e">
        <f>-IPMT('Data Input'!$C$8/12,$B$4-B263,$B$4,$F$4)</f>
        <v>#NUM!</v>
      </c>
      <c r="F262" s="8" t="e">
        <f t="shared" si="14"/>
        <v>#NUM!</v>
      </c>
    </row>
    <row r="263" spans="1:6" x14ac:dyDescent="0.2">
      <c r="A263" s="1">
        <f t="shared" si="12"/>
        <v>259</v>
      </c>
      <c r="B263" s="1">
        <f t="shared" si="13"/>
        <v>-81</v>
      </c>
      <c r="C263" s="5">
        <f>'Data Input'!$C$10</f>
        <v>295</v>
      </c>
      <c r="D263" s="6" t="e">
        <f>-PPMT('Data Input'!$C$8/12,$B$4-B264,$B$4,$F$4)</f>
        <v>#NUM!</v>
      </c>
      <c r="E263" s="6" t="e">
        <f>-IPMT('Data Input'!$C$8/12,$B$4-B264,$B$4,$F$4)</f>
        <v>#NUM!</v>
      </c>
      <c r="F263" s="8" t="e">
        <f t="shared" si="14"/>
        <v>#NUM!</v>
      </c>
    </row>
    <row r="264" spans="1:6" x14ac:dyDescent="0.2">
      <c r="A264" s="1">
        <f t="shared" si="12"/>
        <v>260</v>
      </c>
      <c r="B264" s="1">
        <f t="shared" si="13"/>
        <v>-82</v>
      </c>
      <c r="C264" s="5">
        <f>'Data Input'!$C$10</f>
        <v>295</v>
      </c>
      <c r="D264" s="6" t="e">
        <f>-PPMT('Data Input'!$C$8/12,$B$4-B265,$B$4,$F$4)</f>
        <v>#NUM!</v>
      </c>
      <c r="E264" s="6" t="e">
        <f>-IPMT('Data Input'!$C$8/12,$B$4-B265,$B$4,$F$4)</f>
        <v>#NUM!</v>
      </c>
      <c r="F264" s="8" t="e">
        <f t="shared" si="14"/>
        <v>#NUM!</v>
      </c>
    </row>
    <row r="265" spans="1:6" x14ac:dyDescent="0.2">
      <c r="A265" s="1">
        <f t="shared" si="12"/>
        <v>261</v>
      </c>
      <c r="B265" s="1">
        <f t="shared" si="13"/>
        <v>-83</v>
      </c>
      <c r="C265" s="5">
        <f>'Data Input'!$C$10</f>
        <v>295</v>
      </c>
      <c r="D265" s="6" t="e">
        <f>-PPMT('Data Input'!$C$8/12,$B$4-B266,$B$4,$F$4)</f>
        <v>#NUM!</v>
      </c>
      <c r="E265" s="6" t="e">
        <f>-IPMT('Data Input'!$C$8/12,$B$4-B266,$B$4,$F$4)</f>
        <v>#NUM!</v>
      </c>
      <c r="F265" s="8" t="e">
        <f t="shared" si="14"/>
        <v>#NUM!</v>
      </c>
    </row>
    <row r="266" spans="1:6" x14ac:dyDescent="0.2">
      <c r="A266" s="1">
        <f t="shared" si="12"/>
        <v>262</v>
      </c>
      <c r="B266" s="1">
        <f t="shared" si="13"/>
        <v>-84</v>
      </c>
      <c r="C266" s="5">
        <f>'Data Input'!$C$10</f>
        <v>295</v>
      </c>
      <c r="D266" s="6" t="e">
        <f>-PPMT('Data Input'!$C$8/12,$B$4-B267,$B$4,$F$4)</f>
        <v>#NUM!</v>
      </c>
      <c r="E266" s="6" t="e">
        <f>-IPMT('Data Input'!$C$8/12,$B$4-B267,$B$4,$F$4)</f>
        <v>#NUM!</v>
      </c>
      <c r="F266" s="8" t="e">
        <f t="shared" si="14"/>
        <v>#NUM!</v>
      </c>
    </row>
    <row r="267" spans="1:6" x14ac:dyDescent="0.2">
      <c r="A267" s="1">
        <f t="shared" si="12"/>
        <v>263</v>
      </c>
      <c r="B267" s="1">
        <f t="shared" si="13"/>
        <v>-85</v>
      </c>
      <c r="C267" s="5">
        <f>'Data Input'!$C$10</f>
        <v>295</v>
      </c>
      <c r="D267" s="6" t="e">
        <f>-PPMT('Data Input'!$C$8/12,$B$4-B268,$B$4,$F$4)</f>
        <v>#NUM!</v>
      </c>
      <c r="E267" s="6" t="e">
        <f>-IPMT('Data Input'!$C$8/12,$B$4-B268,$B$4,$F$4)</f>
        <v>#NUM!</v>
      </c>
      <c r="F267" s="8" t="e">
        <f t="shared" si="14"/>
        <v>#NUM!</v>
      </c>
    </row>
    <row r="268" spans="1:6" x14ac:dyDescent="0.2">
      <c r="A268" s="2">
        <f t="shared" si="12"/>
        <v>264</v>
      </c>
      <c r="B268" s="3">
        <f t="shared" si="13"/>
        <v>-86</v>
      </c>
      <c r="C268" s="5">
        <f>'Data Input'!$C$10</f>
        <v>295</v>
      </c>
      <c r="D268" s="6" t="e">
        <f>-PPMT('Data Input'!$C$8/12,$B$4-B269,$B$4,$F$4)</f>
        <v>#NUM!</v>
      </c>
      <c r="E268" s="6" t="e">
        <f>-IPMT('Data Input'!$C$8/12,$B$4-B269,$B$4,$F$4)</f>
        <v>#NUM!</v>
      </c>
      <c r="F268" s="8" t="e">
        <f t="shared" si="14"/>
        <v>#NUM!</v>
      </c>
    </row>
    <row r="269" spans="1:6" x14ac:dyDescent="0.2">
      <c r="A269" s="1">
        <f t="shared" si="12"/>
        <v>265</v>
      </c>
      <c r="B269" s="1">
        <f t="shared" si="13"/>
        <v>-87</v>
      </c>
      <c r="C269" s="5">
        <f>'Data Input'!$C$10</f>
        <v>295</v>
      </c>
      <c r="D269" s="6" t="e">
        <f>-PPMT('Data Input'!$C$8/12,$B$4-B270,$B$4,$F$4)</f>
        <v>#NUM!</v>
      </c>
      <c r="E269" s="6" t="e">
        <f>-IPMT('Data Input'!$C$8/12,$B$4-B270,$B$4,$F$4)</f>
        <v>#NUM!</v>
      </c>
      <c r="F269" s="8" t="e">
        <f t="shared" si="14"/>
        <v>#NUM!</v>
      </c>
    </row>
    <row r="270" spans="1:6" x14ac:dyDescent="0.2">
      <c r="A270" s="1">
        <f t="shared" si="12"/>
        <v>266</v>
      </c>
      <c r="B270" s="1">
        <f t="shared" si="13"/>
        <v>-88</v>
      </c>
      <c r="C270" s="5">
        <f>'Data Input'!$C$10</f>
        <v>295</v>
      </c>
      <c r="D270" s="6" t="e">
        <f>-PPMT('Data Input'!$C$8/12,$B$4-B271,$B$4,$F$4)</f>
        <v>#NUM!</v>
      </c>
      <c r="E270" s="6" t="e">
        <f>-IPMT('Data Input'!$C$8/12,$B$4-B271,$B$4,$F$4)</f>
        <v>#NUM!</v>
      </c>
      <c r="F270" s="8" t="e">
        <f t="shared" si="14"/>
        <v>#NUM!</v>
      </c>
    </row>
    <row r="271" spans="1:6" x14ac:dyDescent="0.2">
      <c r="A271" s="1">
        <f t="shared" si="12"/>
        <v>267</v>
      </c>
      <c r="B271" s="1">
        <f t="shared" si="13"/>
        <v>-89</v>
      </c>
      <c r="C271" s="5">
        <f>'Data Input'!$C$10</f>
        <v>295</v>
      </c>
      <c r="D271" s="6" t="e">
        <f>-PPMT('Data Input'!$C$8/12,$B$4-B272,$B$4,$F$4)</f>
        <v>#NUM!</v>
      </c>
      <c r="E271" s="6" t="e">
        <f>-IPMT('Data Input'!$C$8/12,$B$4-B272,$B$4,$F$4)</f>
        <v>#NUM!</v>
      </c>
      <c r="F271" s="8" t="e">
        <f t="shared" si="14"/>
        <v>#NUM!</v>
      </c>
    </row>
    <row r="272" spans="1:6" x14ac:dyDescent="0.2">
      <c r="A272" s="1">
        <f t="shared" si="12"/>
        <v>268</v>
      </c>
      <c r="B272" s="1">
        <f t="shared" si="13"/>
        <v>-90</v>
      </c>
      <c r="C272" s="5">
        <f>'Data Input'!$C$10</f>
        <v>295</v>
      </c>
      <c r="D272" s="6" t="e">
        <f>-PPMT('Data Input'!$C$8/12,$B$4-B273,$B$4,$F$4)</f>
        <v>#NUM!</v>
      </c>
      <c r="E272" s="6" t="e">
        <f>-IPMT('Data Input'!$C$8/12,$B$4-B273,$B$4,$F$4)</f>
        <v>#NUM!</v>
      </c>
      <c r="F272" s="8" t="e">
        <f t="shared" si="14"/>
        <v>#NUM!</v>
      </c>
    </row>
    <row r="273" spans="1:6" x14ac:dyDescent="0.2">
      <c r="A273" s="1">
        <f t="shared" si="12"/>
        <v>269</v>
      </c>
      <c r="B273" s="1">
        <f t="shared" si="13"/>
        <v>-91</v>
      </c>
      <c r="C273" s="5">
        <f>'Data Input'!$C$10</f>
        <v>295</v>
      </c>
      <c r="D273" s="6" t="e">
        <f>-PPMT('Data Input'!$C$8/12,$B$4-B274,$B$4,$F$4)</f>
        <v>#NUM!</v>
      </c>
      <c r="E273" s="6" t="e">
        <f>-IPMT('Data Input'!$C$8/12,$B$4-B274,$B$4,$F$4)</f>
        <v>#NUM!</v>
      </c>
      <c r="F273" s="8" t="e">
        <f t="shared" si="14"/>
        <v>#NUM!</v>
      </c>
    </row>
    <row r="274" spans="1:6" x14ac:dyDescent="0.2">
      <c r="A274" s="1">
        <f t="shared" si="12"/>
        <v>270</v>
      </c>
      <c r="B274" s="1">
        <f t="shared" si="13"/>
        <v>-92</v>
      </c>
      <c r="C274" s="5">
        <f>'Data Input'!$C$10</f>
        <v>295</v>
      </c>
      <c r="D274" s="6" t="e">
        <f>-PPMT('Data Input'!$C$8/12,$B$4-B275,$B$4,$F$4)</f>
        <v>#NUM!</v>
      </c>
      <c r="E274" s="6" t="e">
        <f>-IPMT('Data Input'!$C$8/12,$B$4-B275,$B$4,$F$4)</f>
        <v>#NUM!</v>
      </c>
      <c r="F274" s="8" t="e">
        <f t="shared" si="14"/>
        <v>#NUM!</v>
      </c>
    </row>
    <row r="275" spans="1:6" x14ac:dyDescent="0.2">
      <c r="A275" s="1">
        <f t="shared" si="12"/>
        <v>271</v>
      </c>
      <c r="B275" s="1">
        <f t="shared" si="13"/>
        <v>-93</v>
      </c>
      <c r="C275" s="5">
        <f>'Data Input'!$C$10</f>
        <v>295</v>
      </c>
      <c r="D275" s="6" t="e">
        <f>-PPMT('Data Input'!$C$8/12,$B$4-B276,$B$4,$F$4)</f>
        <v>#NUM!</v>
      </c>
      <c r="E275" s="6" t="e">
        <f>-IPMT('Data Input'!$C$8/12,$B$4-B276,$B$4,$F$4)</f>
        <v>#NUM!</v>
      </c>
      <c r="F275" s="8" t="e">
        <f t="shared" si="14"/>
        <v>#NUM!</v>
      </c>
    </row>
    <row r="276" spans="1:6" x14ac:dyDescent="0.2">
      <c r="A276" s="1">
        <f t="shared" si="12"/>
        <v>272</v>
      </c>
      <c r="B276" s="1">
        <f t="shared" si="13"/>
        <v>-94</v>
      </c>
      <c r="C276" s="5">
        <f>'Data Input'!$C$10</f>
        <v>295</v>
      </c>
      <c r="D276" s="6" t="e">
        <f>-PPMT('Data Input'!$C$8/12,$B$4-B277,$B$4,$F$4)</f>
        <v>#NUM!</v>
      </c>
      <c r="E276" s="6" t="e">
        <f>-IPMT('Data Input'!$C$8/12,$B$4-B277,$B$4,$F$4)</f>
        <v>#NUM!</v>
      </c>
      <c r="F276" s="8" t="e">
        <f t="shared" si="14"/>
        <v>#NUM!</v>
      </c>
    </row>
    <row r="277" spans="1:6" x14ac:dyDescent="0.2">
      <c r="A277" s="1">
        <f t="shared" si="12"/>
        <v>273</v>
      </c>
      <c r="B277" s="1">
        <f t="shared" si="13"/>
        <v>-95</v>
      </c>
      <c r="C277" s="5">
        <f>'Data Input'!$C$10</f>
        <v>295</v>
      </c>
      <c r="D277" s="6" t="e">
        <f>-PPMT('Data Input'!$C$8/12,$B$4-B278,$B$4,$F$4)</f>
        <v>#NUM!</v>
      </c>
      <c r="E277" s="6" t="e">
        <f>-IPMT('Data Input'!$C$8/12,$B$4-B278,$B$4,$F$4)</f>
        <v>#NUM!</v>
      </c>
      <c r="F277" s="8" t="e">
        <f t="shared" si="14"/>
        <v>#NUM!</v>
      </c>
    </row>
    <row r="278" spans="1:6" x14ac:dyDescent="0.2">
      <c r="A278" s="1">
        <f t="shared" si="12"/>
        <v>274</v>
      </c>
      <c r="B278" s="1">
        <f t="shared" si="13"/>
        <v>-96</v>
      </c>
      <c r="C278" s="5">
        <f>'Data Input'!$C$10</f>
        <v>295</v>
      </c>
      <c r="D278" s="6" t="e">
        <f>-PPMT('Data Input'!$C$8/12,$B$4-B279,$B$4,$F$4)</f>
        <v>#NUM!</v>
      </c>
      <c r="E278" s="6" t="e">
        <f>-IPMT('Data Input'!$C$8/12,$B$4-B279,$B$4,$F$4)</f>
        <v>#NUM!</v>
      </c>
      <c r="F278" s="8" t="e">
        <f t="shared" si="14"/>
        <v>#NUM!</v>
      </c>
    </row>
    <row r="279" spans="1:6" x14ac:dyDescent="0.2">
      <c r="A279" s="1">
        <f t="shared" si="12"/>
        <v>275</v>
      </c>
      <c r="B279" s="1">
        <f t="shared" si="13"/>
        <v>-97</v>
      </c>
      <c r="C279" s="5">
        <f>'Data Input'!$C$10</f>
        <v>295</v>
      </c>
      <c r="D279" s="6" t="e">
        <f>-PPMT('Data Input'!$C$8/12,$B$4-B280,$B$4,$F$4)</f>
        <v>#NUM!</v>
      </c>
      <c r="E279" s="6" t="e">
        <f>-IPMT('Data Input'!$C$8/12,$B$4-B280,$B$4,$F$4)</f>
        <v>#NUM!</v>
      </c>
      <c r="F279" s="8" t="e">
        <f t="shared" si="14"/>
        <v>#NUM!</v>
      </c>
    </row>
    <row r="280" spans="1:6" x14ac:dyDescent="0.2">
      <c r="A280" s="2">
        <f t="shared" si="12"/>
        <v>276</v>
      </c>
      <c r="B280" s="3">
        <f t="shared" si="13"/>
        <v>-98</v>
      </c>
      <c r="C280" s="5">
        <f>'Data Input'!$C$10</f>
        <v>295</v>
      </c>
      <c r="D280" s="6" t="e">
        <f>-PPMT('Data Input'!$C$8/12,$B$4-B281,$B$4,$F$4)</f>
        <v>#NUM!</v>
      </c>
      <c r="E280" s="6" t="e">
        <f>-IPMT('Data Input'!$C$8/12,$B$4-B281,$B$4,$F$4)</f>
        <v>#NUM!</v>
      </c>
      <c r="F280" s="8" t="e">
        <f t="shared" si="14"/>
        <v>#NUM!</v>
      </c>
    </row>
    <row r="281" spans="1:6" x14ac:dyDescent="0.2">
      <c r="A281" s="1">
        <f t="shared" si="12"/>
        <v>277</v>
      </c>
      <c r="B281" s="1">
        <f t="shared" si="13"/>
        <v>-99</v>
      </c>
      <c r="C281" s="5">
        <f>'Data Input'!$C$10</f>
        <v>295</v>
      </c>
      <c r="D281" s="6" t="e">
        <f>-PPMT('Data Input'!$C$8/12,$B$4-B282,$B$4,$F$4)</f>
        <v>#NUM!</v>
      </c>
      <c r="E281" s="6" t="e">
        <f>-IPMT('Data Input'!$C$8/12,$B$4-B282,$B$4,$F$4)</f>
        <v>#NUM!</v>
      </c>
      <c r="F281" s="8" t="e">
        <f t="shared" si="14"/>
        <v>#NUM!</v>
      </c>
    </row>
    <row r="282" spans="1:6" x14ac:dyDescent="0.2">
      <c r="A282" s="1">
        <f t="shared" si="12"/>
        <v>278</v>
      </c>
      <c r="B282" s="1">
        <f t="shared" si="13"/>
        <v>-100</v>
      </c>
      <c r="C282" s="5">
        <f>'Data Input'!$C$10</f>
        <v>295</v>
      </c>
      <c r="D282" s="6" t="e">
        <f>-PPMT('Data Input'!$C$8/12,$B$4-B283,$B$4,$F$4)</f>
        <v>#NUM!</v>
      </c>
      <c r="E282" s="6" t="e">
        <f>-IPMT('Data Input'!$C$8/12,$B$4-B283,$B$4,$F$4)</f>
        <v>#NUM!</v>
      </c>
      <c r="F282" s="8" t="e">
        <f t="shared" si="14"/>
        <v>#NUM!</v>
      </c>
    </row>
    <row r="283" spans="1:6" x14ac:dyDescent="0.2">
      <c r="A283" s="1">
        <f t="shared" si="12"/>
        <v>279</v>
      </c>
      <c r="B283" s="1">
        <f t="shared" si="13"/>
        <v>-101</v>
      </c>
      <c r="C283" s="5">
        <f>'Data Input'!$C$10</f>
        <v>295</v>
      </c>
      <c r="D283" s="6" t="e">
        <f>-PPMT('Data Input'!$C$8/12,$B$4-B284,$B$4,$F$4)</f>
        <v>#NUM!</v>
      </c>
      <c r="E283" s="6" t="e">
        <f>-IPMT('Data Input'!$C$8/12,$B$4-B284,$B$4,$F$4)</f>
        <v>#NUM!</v>
      </c>
      <c r="F283" s="8" t="e">
        <f t="shared" si="14"/>
        <v>#NUM!</v>
      </c>
    </row>
    <row r="284" spans="1:6" x14ac:dyDescent="0.2">
      <c r="A284" s="1">
        <f t="shared" si="12"/>
        <v>280</v>
      </c>
      <c r="B284" s="1">
        <f t="shared" si="13"/>
        <v>-102</v>
      </c>
      <c r="C284" s="5">
        <f>'Data Input'!$C$10</f>
        <v>295</v>
      </c>
      <c r="D284" s="6" t="e">
        <f>-PPMT('Data Input'!$C$8/12,$B$4-B285,$B$4,$F$4)</f>
        <v>#NUM!</v>
      </c>
      <c r="E284" s="6" t="e">
        <f>-IPMT('Data Input'!$C$8/12,$B$4-B285,$B$4,$F$4)</f>
        <v>#NUM!</v>
      </c>
      <c r="F284" s="8" t="e">
        <f t="shared" si="14"/>
        <v>#NUM!</v>
      </c>
    </row>
    <row r="285" spans="1:6" x14ac:dyDescent="0.2">
      <c r="A285" s="1">
        <f t="shared" si="12"/>
        <v>281</v>
      </c>
      <c r="B285" s="1">
        <f t="shared" si="13"/>
        <v>-103</v>
      </c>
      <c r="C285" s="5">
        <f>'Data Input'!$C$10</f>
        <v>295</v>
      </c>
      <c r="D285" s="6" t="e">
        <f>-PPMT('Data Input'!$C$8/12,$B$4-B286,$B$4,$F$4)</f>
        <v>#NUM!</v>
      </c>
      <c r="E285" s="6" t="e">
        <f>-IPMT('Data Input'!$C$8/12,$B$4-B286,$B$4,$F$4)</f>
        <v>#NUM!</v>
      </c>
      <c r="F285" s="8" t="e">
        <f t="shared" si="14"/>
        <v>#NUM!</v>
      </c>
    </row>
    <row r="286" spans="1:6" x14ac:dyDescent="0.2">
      <c r="A286" s="1">
        <f t="shared" si="12"/>
        <v>282</v>
      </c>
      <c r="B286" s="1">
        <f t="shared" si="13"/>
        <v>-104</v>
      </c>
      <c r="C286" s="5">
        <f>'Data Input'!$C$10</f>
        <v>295</v>
      </c>
      <c r="D286" s="6" t="e">
        <f>-PPMT('Data Input'!$C$8/12,$B$4-B287,$B$4,$F$4)</f>
        <v>#NUM!</v>
      </c>
      <c r="E286" s="6" t="e">
        <f>-IPMT('Data Input'!$C$8/12,$B$4-B287,$B$4,$F$4)</f>
        <v>#NUM!</v>
      </c>
      <c r="F286" s="8" t="e">
        <f t="shared" si="14"/>
        <v>#NUM!</v>
      </c>
    </row>
    <row r="287" spans="1:6" x14ac:dyDescent="0.2">
      <c r="A287" s="1">
        <f t="shared" si="12"/>
        <v>283</v>
      </c>
      <c r="B287" s="1">
        <f t="shared" si="13"/>
        <v>-105</v>
      </c>
      <c r="C287" s="5">
        <f>'Data Input'!$C$10</f>
        <v>295</v>
      </c>
      <c r="D287" s="6" t="e">
        <f>-PPMT('Data Input'!$C$8/12,$B$4-B288,$B$4,$F$4)</f>
        <v>#NUM!</v>
      </c>
      <c r="E287" s="6" t="e">
        <f>-IPMT('Data Input'!$C$8/12,$B$4-B288,$B$4,$F$4)</f>
        <v>#NUM!</v>
      </c>
      <c r="F287" s="8" t="e">
        <f t="shared" si="14"/>
        <v>#NUM!</v>
      </c>
    </row>
    <row r="288" spans="1:6" x14ac:dyDescent="0.2">
      <c r="A288" s="1">
        <f t="shared" si="12"/>
        <v>284</v>
      </c>
      <c r="B288" s="1">
        <f t="shared" si="13"/>
        <v>-106</v>
      </c>
      <c r="C288" s="5">
        <f>'Data Input'!$C$10</f>
        <v>295</v>
      </c>
      <c r="D288" s="6" t="e">
        <f>-PPMT('Data Input'!$C$8/12,$B$4-B289,$B$4,$F$4)</f>
        <v>#NUM!</v>
      </c>
      <c r="E288" s="6" t="e">
        <f>-IPMT('Data Input'!$C$8/12,$B$4-B289,$B$4,$F$4)</f>
        <v>#NUM!</v>
      </c>
      <c r="F288" s="8" t="e">
        <f t="shared" si="14"/>
        <v>#NUM!</v>
      </c>
    </row>
    <row r="289" spans="1:6" x14ac:dyDescent="0.2">
      <c r="A289" s="1">
        <f t="shared" si="12"/>
        <v>285</v>
      </c>
      <c r="B289" s="1">
        <f t="shared" si="13"/>
        <v>-107</v>
      </c>
      <c r="C289" s="5">
        <f>'Data Input'!$C$10</f>
        <v>295</v>
      </c>
      <c r="D289" s="6" t="e">
        <f>-PPMT('Data Input'!$C$8/12,$B$4-B290,$B$4,$F$4)</f>
        <v>#NUM!</v>
      </c>
      <c r="E289" s="6" t="e">
        <f>-IPMT('Data Input'!$C$8/12,$B$4-B290,$B$4,$F$4)</f>
        <v>#NUM!</v>
      </c>
      <c r="F289" s="8" t="e">
        <f t="shared" si="14"/>
        <v>#NUM!</v>
      </c>
    </row>
    <row r="290" spans="1:6" x14ac:dyDescent="0.2">
      <c r="A290" s="1">
        <f t="shared" si="12"/>
        <v>286</v>
      </c>
      <c r="B290" s="1">
        <f t="shared" si="13"/>
        <v>-108</v>
      </c>
      <c r="C290" s="5">
        <f>'Data Input'!$C$10</f>
        <v>295</v>
      </c>
      <c r="D290" s="6" t="e">
        <f>-PPMT('Data Input'!$C$8/12,$B$4-B291,$B$4,$F$4)</f>
        <v>#NUM!</v>
      </c>
      <c r="E290" s="6" t="e">
        <f>-IPMT('Data Input'!$C$8/12,$B$4-B291,$B$4,$F$4)</f>
        <v>#NUM!</v>
      </c>
      <c r="F290" s="8" t="e">
        <f t="shared" si="14"/>
        <v>#NUM!</v>
      </c>
    </row>
    <row r="291" spans="1:6" x14ac:dyDescent="0.2">
      <c r="A291" s="1">
        <f t="shared" si="12"/>
        <v>287</v>
      </c>
      <c r="B291" s="1">
        <f t="shared" si="13"/>
        <v>-109</v>
      </c>
      <c r="C291" s="5">
        <f>'Data Input'!$C$10</f>
        <v>295</v>
      </c>
      <c r="D291" s="6" t="e">
        <f>-PPMT('Data Input'!$C$8/12,$B$4-B292,$B$4,$F$4)</f>
        <v>#NUM!</v>
      </c>
      <c r="E291" s="6" t="e">
        <f>-IPMT('Data Input'!$C$8/12,$B$4-B292,$B$4,$F$4)</f>
        <v>#NUM!</v>
      </c>
      <c r="F291" s="8" t="e">
        <f t="shared" si="14"/>
        <v>#NUM!</v>
      </c>
    </row>
    <row r="292" spans="1:6" x14ac:dyDescent="0.2">
      <c r="A292" s="2">
        <f t="shared" si="12"/>
        <v>288</v>
      </c>
      <c r="B292" s="3">
        <f t="shared" si="13"/>
        <v>-110</v>
      </c>
      <c r="C292" s="5">
        <f>'Data Input'!$C$10</f>
        <v>295</v>
      </c>
      <c r="D292" s="6" t="e">
        <f>-PPMT('Data Input'!$C$8/12,$B$4-B293,$B$4,$F$4)</f>
        <v>#NUM!</v>
      </c>
      <c r="E292" s="6" t="e">
        <f>-IPMT('Data Input'!$C$8/12,$B$4-B293,$B$4,$F$4)</f>
        <v>#NUM!</v>
      </c>
      <c r="F292" s="8" t="e">
        <f t="shared" si="14"/>
        <v>#NUM!</v>
      </c>
    </row>
    <row r="293" spans="1:6" x14ac:dyDescent="0.2">
      <c r="A293" s="1">
        <f t="shared" si="12"/>
        <v>289</v>
      </c>
      <c r="B293" s="1">
        <f t="shared" si="13"/>
        <v>-111</v>
      </c>
      <c r="C293" s="5">
        <f>'Data Input'!$C$10</f>
        <v>295</v>
      </c>
      <c r="D293" s="6" t="e">
        <f>-PPMT('Data Input'!$C$8/12,$B$4-B294,$B$4,$F$4)</f>
        <v>#NUM!</v>
      </c>
      <c r="E293" s="6" t="e">
        <f>-IPMT('Data Input'!$C$8/12,$B$4-B294,$B$4,$F$4)</f>
        <v>#NUM!</v>
      </c>
      <c r="F293" s="8" t="e">
        <f t="shared" si="14"/>
        <v>#NUM!</v>
      </c>
    </row>
    <row r="294" spans="1:6" x14ac:dyDescent="0.2">
      <c r="A294" s="1">
        <f t="shared" si="12"/>
        <v>290</v>
      </c>
      <c r="B294" s="1">
        <f t="shared" si="13"/>
        <v>-112</v>
      </c>
      <c r="C294" s="5">
        <f>'Data Input'!$C$10</f>
        <v>295</v>
      </c>
      <c r="D294" s="6" t="e">
        <f>-PPMT('Data Input'!$C$8/12,$B$4-B295,$B$4,$F$4)</f>
        <v>#NUM!</v>
      </c>
      <c r="E294" s="6" t="e">
        <f>-IPMT('Data Input'!$C$8/12,$B$4-B295,$B$4,$F$4)</f>
        <v>#NUM!</v>
      </c>
      <c r="F294" s="8" t="e">
        <f t="shared" si="14"/>
        <v>#NUM!</v>
      </c>
    </row>
    <row r="295" spans="1:6" x14ac:dyDescent="0.2">
      <c r="A295" s="1">
        <f t="shared" si="12"/>
        <v>291</v>
      </c>
      <c r="B295" s="1">
        <f t="shared" si="13"/>
        <v>-113</v>
      </c>
      <c r="C295" s="5">
        <f>'Data Input'!$C$10</f>
        <v>295</v>
      </c>
      <c r="D295" s="6" t="e">
        <f>-PPMT('Data Input'!$C$8/12,$B$4-B296,$B$4,$F$4)</f>
        <v>#NUM!</v>
      </c>
      <c r="E295" s="6" t="e">
        <f>-IPMT('Data Input'!$C$8/12,$B$4-B296,$B$4,$F$4)</f>
        <v>#NUM!</v>
      </c>
      <c r="F295" s="8" t="e">
        <f t="shared" si="14"/>
        <v>#NUM!</v>
      </c>
    </row>
    <row r="296" spans="1:6" x14ac:dyDescent="0.2">
      <c r="A296" s="1">
        <f t="shared" si="12"/>
        <v>292</v>
      </c>
      <c r="B296" s="1">
        <f t="shared" si="13"/>
        <v>-114</v>
      </c>
      <c r="C296" s="5">
        <f>'Data Input'!$C$10</f>
        <v>295</v>
      </c>
      <c r="D296" s="6" t="e">
        <f>-PPMT('Data Input'!$C$8/12,$B$4-B297,$B$4,$F$4)</f>
        <v>#NUM!</v>
      </c>
      <c r="E296" s="6" t="e">
        <f>-IPMT('Data Input'!$C$8/12,$B$4-B297,$B$4,$F$4)</f>
        <v>#NUM!</v>
      </c>
      <c r="F296" s="8" t="e">
        <f t="shared" si="14"/>
        <v>#NUM!</v>
      </c>
    </row>
    <row r="297" spans="1:6" x14ac:dyDescent="0.2">
      <c r="A297" s="1">
        <f t="shared" si="12"/>
        <v>293</v>
      </c>
      <c r="B297" s="1">
        <f t="shared" si="13"/>
        <v>-115</v>
      </c>
      <c r="C297" s="5">
        <f>'Data Input'!$C$10</f>
        <v>295</v>
      </c>
      <c r="D297" s="6" t="e">
        <f>-PPMT('Data Input'!$C$8/12,$B$4-B298,$B$4,$F$4)</f>
        <v>#NUM!</v>
      </c>
      <c r="E297" s="6" t="e">
        <f>-IPMT('Data Input'!$C$8/12,$B$4-B298,$B$4,$F$4)</f>
        <v>#NUM!</v>
      </c>
      <c r="F297" s="8" t="e">
        <f t="shared" si="14"/>
        <v>#NUM!</v>
      </c>
    </row>
    <row r="298" spans="1:6" x14ac:dyDescent="0.2">
      <c r="A298" s="1">
        <f t="shared" si="12"/>
        <v>294</v>
      </c>
      <c r="B298" s="1">
        <f t="shared" si="13"/>
        <v>-116</v>
      </c>
      <c r="C298" s="5">
        <f>'Data Input'!$C$10</f>
        <v>295</v>
      </c>
      <c r="D298" s="6" t="e">
        <f>-PPMT('Data Input'!$C$8/12,$B$4-B299,$B$4,$F$4)</f>
        <v>#NUM!</v>
      </c>
      <c r="E298" s="6" t="e">
        <f>-IPMT('Data Input'!$C$8/12,$B$4-B299,$B$4,$F$4)</f>
        <v>#NUM!</v>
      </c>
      <c r="F298" s="8" t="e">
        <f t="shared" si="14"/>
        <v>#NUM!</v>
      </c>
    </row>
    <row r="299" spans="1:6" x14ac:dyDescent="0.2">
      <c r="A299" s="1">
        <f t="shared" si="12"/>
        <v>295</v>
      </c>
      <c r="B299" s="1">
        <f t="shared" si="13"/>
        <v>-117</v>
      </c>
      <c r="C299" s="5">
        <f>'Data Input'!$C$10</f>
        <v>295</v>
      </c>
      <c r="D299" s="6" t="e">
        <f>-PPMT('Data Input'!$C$8/12,$B$4-B300,$B$4,$F$4)</f>
        <v>#NUM!</v>
      </c>
      <c r="E299" s="6" t="e">
        <f>-IPMT('Data Input'!$C$8/12,$B$4-B300,$B$4,$F$4)</f>
        <v>#NUM!</v>
      </c>
      <c r="F299" s="8" t="e">
        <f t="shared" si="14"/>
        <v>#NUM!</v>
      </c>
    </row>
    <row r="300" spans="1:6" x14ac:dyDescent="0.2">
      <c r="A300" s="1">
        <f t="shared" si="12"/>
        <v>296</v>
      </c>
      <c r="B300" s="1">
        <f t="shared" si="13"/>
        <v>-118</v>
      </c>
      <c r="C300" s="5">
        <f>'Data Input'!$C$10</f>
        <v>295</v>
      </c>
      <c r="D300" s="6" t="e">
        <f>-PPMT('Data Input'!$C$8/12,$B$4-B301,$B$4,$F$4)</f>
        <v>#NUM!</v>
      </c>
      <c r="E300" s="6" t="e">
        <f>-IPMT('Data Input'!$C$8/12,$B$4-B301,$B$4,$F$4)</f>
        <v>#NUM!</v>
      </c>
      <c r="F300" s="8" t="e">
        <f t="shared" si="14"/>
        <v>#NUM!</v>
      </c>
    </row>
    <row r="301" spans="1:6" x14ac:dyDescent="0.2">
      <c r="A301" s="1">
        <f t="shared" si="12"/>
        <v>297</v>
      </c>
      <c r="B301" s="1">
        <f t="shared" si="13"/>
        <v>-119</v>
      </c>
      <c r="C301" s="5">
        <f>'Data Input'!$C$10</f>
        <v>295</v>
      </c>
      <c r="D301" s="6" t="e">
        <f>-PPMT('Data Input'!$C$8/12,$B$4-B302,$B$4,$F$4)</f>
        <v>#NUM!</v>
      </c>
      <c r="E301" s="6" t="e">
        <f>-IPMT('Data Input'!$C$8/12,$B$4-B302,$B$4,$F$4)</f>
        <v>#NUM!</v>
      </c>
      <c r="F301" s="8" t="e">
        <f t="shared" si="14"/>
        <v>#NUM!</v>
      </c>
    </row>
    <row r="302" spans="1:6" x14ac:dyDescent="0.2">
      <c r="A302" s="1">
        <f t="shared" si="12"/>
        <v>298</v>
      </c>
      <c r="B302" s="1">
        <f t="shared" si="13"/>
        <v>-120</v>
      </c>
      <c r="C302" s="5">
        <f>'Data Input'!$C$10</f>
        <v>295</v>
      </c>
      <c r="D302" s="6" t="e">
        <f>-PPMT('Data Input'!$C$8/12,$B$4-B303,$B$4,$F$4)</f>
        <v>#NUM!</v>
      </c>
      <c r="E302" s="6" t="e">
        <f>-IPMT('Data Input'!$C$8/12,$B$4-B303,$B$4,$F$4)</f>
        <v>#NUM!</v>
      </c>
      <c r="F302" s="8" t="e">
        <f t="shared" si="14"/>
        <v>#NUM!</v>
      </c>
    </row>
    <row r="303" spans="1:6" x14ac:dyDescent="0.2">
      <c r="A303" s="1">
        <f t="shared" si="12"/>
        <v>299</v>
      </c>
      <c r="B303" s="1">
        <f t="shared" si="13"/>
        <v>-121</v>
      </c>
      <c r="C303" s="5">
        <f>'Data Input'!$C$10</f>
        <v>295</v>
      </c>
      <c r="D303" s="6" t="e">
        <f>-PPMT('Data Input'!$C$8/12,$B$4-B304,$B$4,$F$4)</f>
        <v>#NUM!</v>
      </c>
      <c r="E303" s="6" t="e">
        <f>-IPMT('Data Input'!$C$8/12,$B$4-B304,$B$4,$F$4)</f>
        <v>#NUM!</v>
      </c>
      <c r="F303" s="8" t="e">
        <f t="shared" si="14"/>
        <v>#NUM!</v>
      </c>
    </row>
    <row r="304" spans="1:6" x14ac:dyDescent="0.2">
      <c r="A304" s="2">
        <f t="shared" si="12"/>
        <v>300</v>
      </c>
      <c r="B304" s="3">
        <f t="shared" si="13"/>
        <v>-122</v>
      </c>
      <c r="C304" s="5">
        <f>'Data Input'!$C$10</f>
        <v>295</v>
      </c>
      <c r="D304" s="6" t="e">
        <f>-PPMT('Data Input'!$C$8/12,$B$4-B305,$B$4,$F$4)</f>
        <v>#NUM!</v>
      </c>
      <c r="E304" s="6" t="e">
        <f>-IPMT('Data Input'!$C$8/12,$B$4-B305,$B$4,$F$4)</f>
        <v>#NUM!</v>
      </c>
      <c r="F304" s="8" t="e">
        <f t="shared" si="14"/>
        <v>#NUM!</v>
      </c>
    </row>
    <row r="305" spans="1:6" x14ac:dyDescent="0.2">
      <c r="A305" s="1">
        <f t="shared" si="12"/>
        <v>301</v>
      </c>
      <c r="B305" s="1">
        <f t="shared" si="13"/>
        <v>-123</v>
      </c>
      <c r="C305" s="5">
        <f>'Data Input'!$C$10</f>
        <v>295</v>
      </c>
      <c r="D305" s="6" t="e">
        <f>-PPMT('Data Input'!$C$8/12,$B$4-B306,$B$4,$F$4)</f>
        <v>#NUM!</v>
      </c>
      <c r="E305" s="6" t="e">
        <f>-IPMT('Data Input'!$C$8/12,$B$4-B306,$B$4,$F$4)</f>
        <v>#NUM!</v>
      </c>
      <c r="F305" s="8" t="e">
        <f t="shared" si="14"/>
        <v>#NUM!</v>
      </c>
    </row>
    <row r="306" spans="1:6" x14ac:dyDescent="0.2">
      <c r="A306" s="1">
        <f t="shared" si="12"/>
        <v>302</v>
      </c>
      <c r="B306" s="1">
        <f t="shared" si="13"/>
        <v>-124</v>
      </c>
      <c r="C306" s="5">
        <f>'Data Input'!$C$10</f>
        <v>295</v>
      </c>
      <c r="D306" s="6" t="e">
        <f>-PPMT('Data Input'!$C$8/12,$B$4-B307,$B$4,$F$4)</f>
        <v>#NUM!</v>
      </c>
      <c r="E306" s="6" t="e">
        <f>-IPMT('Data Input'!$C$8/12,$B$4-B307,$B$4,$F$4)</f>
        <v>#NUM!</v>
      </c>
      <c r="F306" s="8" t="e">
        <f t="shared" si="14"/>
        <v>#NUM!</v>
      </c>
    </row>
    <row r="307" spans="1:6" x14ac:dyDescent="0.2">
      <c r="A307" s="1">
        <f t="shared" si="12"/>
        <v>303</v>
      </c>
      <c r="B307" s="1">
        <f t="shared" si="13"/>
        <v>-125</v>
      </c>
      <c r="C307" s="5">
        <f>'Data Input'!$C$10</f>
        <v>295</v>
      </c>
      <c r="D307" s="6" t="e">
        <f>-PPMT('Data Input'!$C$8/12,$B$4-B308,$B$4,$F$4)</f>
        <v>#NUM!</v>
      </c>
      <c r="E307" s="6" t="e">
        <f>-IPMT('Data Input'!$C$8/12,$B$4-B308,$B$4,$F$4)</f>
        <v>#NUM!</v>
      </c>
      <c r="F307" s="8" t="e">
        <f t="shared" si="14"/>
        <v>#NUM!</v>
      </c>
    </row>
    <row r="308" spans="1:6" x14ac:dyDescent="0.2">
      <c r="A308" s="1">
        <f t="shared" si="12"/>
        <v>304</v>
      </c>
      <c r="B308" s="1">
        <f t="shared" si="13"/>
        <v>-126</v>
      </c>
      <c r="C308" s="5">
        <f>'Data Input'!$C$10</f>
        <v>295</v>
      </c>
      <c r="D308" s="6" t="e">
        <f>-PPMT('Data Input'!$C$8/12,$B$4-B309,$B$4,$F$4)</f>
        <v>#NUM!</v>
      </c>
      <c r="E308" s="6" t="e">
        <f>-IPMT('Data Input'!$C$8/12,$B$4-B309,$B$4,$F$4)</f>
        <v>#NUM!</v>
      </c>
      <c r="F308" s="8" t="e">
        <f t="shared" si="14"/>
        <v>#NUM!</v>
      </c>
    </row>
    <row r="309" spans="1:6" x14ac:dyDescent="0.2">
      <c r="A309" s="1">
        <f t="shared" si="12"/>
        <v>305</v>
      </c>
      <c r="B309" s="1">
        <f t="shared" si="13"/>
        <v>-127</v>
      </c>
      <c r="C309" s="5">
        <f>'Data Input'!$C$10</f>
        <v>295</v>
      </c>
      <c r="D309" s="6" t="e">
        <f>-PPMT('Data Input'!$C$8/12,$B$4-B310,$B$4,$F$4)</f>
        <v>#NUM!</v>
      </c>
      <c r="E309" s="6" t="e">
        <f>-IPMT('Data Input'!$C$8/12,$B$4-B310,$B$4,$F$4)</f>
        <v>#NUM!</v>
      </c>
      <c r="F309" s="8" t="e">
        <f t="shared" si="14"/>
        <v>#NUM!</v>
      </c>
    </row>
    <row r="310" spans="1:6" x14ac:dyDescent="0.2">
      <c r="A310" s="1">
        <f t="shared" si="12"/>
        <v>306</v>
      </c>
      <c r="B310" s="1">
        <f t="shared" si="13"/>
        <v>-128</v>
      </c>
      <c r="C310" s="5">
        <f>'Data Input'!$C$10</f>
        <v>295</v>
      </c>
      <c r="D310" s="6" t="e">
        <f>-PPMT('Data Input'!$C$8/12,$B$4-B311,$B$4,$F$4)</f>
        <v>#NUM!</v>
      </c>
      <c r="E310" s="6" t="e">
        <f>-IPMT('Data Input'!$C$8/12,$B$4-B311,$B$4,$F$4)</f>
        <v>#NUM!</v>
      </c>
      <c r="F310" s="8" t="e">
        <f t="shared" si="14"/>
        <v>#NUM!</v>
      </c>
    </row>
    <row r="311" spans="1:6" x14ac:dyDescent="0.2">
      <c r="A311" s="1">
        <f t="shared" si="12"/>
        <v>307</v>
      </c>
      <c r="B311" s="1">
        <f t="shared" si="13"/>
        <v>-129</v>
      </c>
      <c r="C311" s="5">
        <f>'Data Input'!$C$10</f>
        <v>295</v>
      </c>
      <c r="D311" s="6" t="e">
        <f>-PPMT('Data Input'!$C$8/12,$B$4-B312,$B$4,$F$4)</f>
        <v>#NUM!</v>
      </c>
      <c r="E311" s="6" t="e">
        <f>-IPMT('Data Input'!$C$8/12,$B$4-B312,$B$4,$F$4)</f>
        <v>#NUM!</v>
      </c>
      <c r="F311" s="8" t="e">
        <f t="shared" si="14"/>
        <v>#NUM!</v>
      </c>
    </row>
    <row r="312" spans="1:6" x14ac:dyDescent="0.2">
      <c r="A312" s="1">
        <f t="shared" si="12"/>
        <v>308</v>
      </c>
      <c r="B312" s="1">
        <f t="shared" si="13"/>
        <v>-130</v>
      </c>
      <c r="C312" s="5">
        <f>'Data Input'!$C$10</f>
        <v>295</v>
      </c>
      <c r="D312" s="6" t="e">
        <f>-PPMT('Data Input'!$C$8/12,$B$4-B313,$B$4,$F$4)</f>
        <v>#NUM!</v>
      </c>
      <c r="E312" s="6" t="e">
        <f>-IPMT('Data Input'!$C$8/12,$B$4-B313,$B$4,$F$4)</f>
        <v>#NUM!</v>
      </c>
      <c r="F312" s="8" t="e">
        <f t="shared" si="14"/>
        <v>#NUM!</v>
      </c>
    </row>
    <row r="313" spans="1:6" x14ac:dyDescent="0.2">
      <c r="A313" s="1">
        <f t="shared" si="12"/>
        <v>309</v>
      </c>
      <c r="B313" s="1">
        <f t="shared" si="13"/>
        <v>-131</v>
      </c>
      <c r="C313" s="5">
        <f>'Data Input'!$C$10</f>
        <v>295</v>
      </c>
      <c r="D313" s="6" t="e">
        <f>-PPMT('Data Input'!$C$8/12,$B$4-B314,$B$4,$F$4)</f>
        <v>#NUM!</v>
      </c>
      <c r="E313" s="6" t="e">
        <f>-IPMT('Data Input'!$C$8/12,$B$4-B314,$B$4,$F$4)</f>
        <v>#NUM!</v>
      </c>
      <c r="F313" s="8" t="e">
        <f t="shared" si="14"/>
        <v>#NUM!</v>
      </c>
    </row>
    <row r="314" spans="1:6" x14ac:dyDescent="0.2">
      <c r="A314" s="1">
        <f t="shared" si="12"/>
        <v>310</v>
      </c>
      <c r="B314" s="1">
        <f t="shared" si="13"/>
        <v>-132</v>
      </c>
      <c r="C314" s="5">
        <f>'Data Input'!$C$10</f>
        <v>295</v>
      </c>
      <c r="D314" s="6" t="e">
        <f>-PPMT('Data Input'!$C$8/12,$B$4-B315,$B$4,$F$4)</f>
        <v>#NUM!</v>
      </c>
      <c r="E314" s="6" t="e">
        <f>-IPMT('Data Input'!$C$8/12,$B$4-B315,$B$4,$F$4)</f>
        <v>#NUM!</v>
      </c>
      <c r="F314" s="8" t="e">
        <f t="shared" si="14"/>
        <v>#NUM!</v>
      </c>
    </row>
    <row r="315" spans="1:6" x14ac:dyDescent="0.2">
      <c r="A315" s="1">
        <f t="shared" si="12"/>
        <v>311</v>
      </c>
      <c r="B315" s="1">
        <f t="shared" si="13"/>
        <v>-133</v>
      </c>
      <c r="C315" s="5">
        <f>'Data Input'!$C$10</f>
        <v>295</v>
      </c>
      <c r="D315" s="6" t="e">
        <f>-PPMT('Data Input'!$C$8/12,$B$4-B316,$B$4,$F$4)</f>
        <v>#NUM!</v>
      </c>
      <c r="E315" s="6" t="e">
        <f>-IPMT('Data Input'!$C$8/12,$B$4-B316,$B$4,$F$4)</f>
        <v>#NUM!</v>
      </c>
      <c r="F315" s="8" t="e">
        <f t="shared" si="14"/>
        <v>#NUM!</v>
      </c>
    </row>
    <row r="316" spans="1:6" x14ac:dyDescent="0.2">
      <c r="A316" s="2">
        <f t="shared" si="12"/>
        <v>312</v>
      </c>
      <c r="B316" s="3">
        <f t="shared" si="13"/>
        <v>-134</v>
      </c>
      <c r="C316" s="5">
        <f>'Data Input'!$C$10</f>
        <v>295</v>
      </c>
      <c r="D316" s="6" t="e">
        <f>-PPMT('Data Input'!$C$8/12,$B$4-B317,$B$4,$F$4)</f>
        <v>#NUM!</v>
      </c>
      <c r="E316" s="6" t="e">
        <f>-IPMT('Data Input'!$C$8/12,$B$4-B317,$B$4,$F$4)</f>
        <v>#NUM!</v>
      </c>
      <c r="F316" s="8" t="e">
        <f t="shared" si="14"/>
        <v>#NUM!</v>
      </c>
    </row>
    <row r="317" spans="1:6" x14ac:dyDescent="0.2">
      <c r="A317" s="1">
        <f t="shared" si="12"/>
        <v>313</v>
      </c>
      <c r="B317" s="1">
        <f t="shared" si="13"/>
        <v>-135</v>
      </c>
      <c r="C317" s="5">
        <f>'Data Input'!$C$10</f>
        <v>295</v>
      </c>
      <c r="D317" s="6" t="e">
        <f>-PPMT('Data Input'!$C$8/12,$B$4-B318,$B$4,$F$4)</f>
        <v>#NUM!</v>
      </c>
      <c r="E317" s="6" t="e">
        <f>-IPMT('Data Input'!$C$8/12,$B$4-B318,$B$4,$F$4)</f>
        <v>#NUM!</v>
      </c>
      <c r="F317" s="8" t="e">
        <f t="shared" si="14"/>
        <v>#NUM!</v>
      </c>
    </row>
    <row r="318" spans="1:6" x14ac:dyDescent="0.2">
      <c r="A318" s="1">
        <f t="shared" si="12"/>
        <v>314</v>
      </c>
      <c r="B318" s="1">
        <f t="shared" si="13"/>
        <v>-136</v>
      </c>
      <c r="C318" s="5">
        <f>'Data Input'!$C$10</f>
        <v>295</v>
      </c>
      <c r="D318" s="6" t="e">
        <f>-PPMT('Data Input'!$C$8/12,$B$4-B319,$B$4,$F$4)</f>
        <v>#NUM!</v>
      </c>
      <c r="E318" s="6" t="e">
        <f>-IPMT('Data Input'!$C$8/12,$B$4-B319,$B$4,$F$4)</f>
        <v>#NUM!</v>
      </c>
      <c r="F318" s="8" t="e">
        <f t="shared" si="14"/>
        <v>#NUM!</v>
      </c>
    </row>
    <row r="319" spans="1:6" x14ac:dyDescent="0.2">
      <c r="A319" s="1">
        <f t="shared" si="12"/>
        <v>315</v>
      </c>
      <c r="B319" s="1">
        <f t="shared" si="13"/>
        <v>-137</v>
      </c>
      <c r="C319" s="5">
        <f>'Data Input'!$C$10</f>
        <v>295</v>
      </c>
      <c r="D319" s="6" t="e">
        <f>-PPMT('Data Input'!$C$8/12,$B$4-B320,$B$4,$F$4)</f>
        <v>#NUM!</v>
      </c>
      <c r="E319" s="6" t="e">
        <f>-IPMT('Data Input'!$C$8/12,$B$4-B320,$B$4,$F$4)</f>
        <v>#NUM!</v>
      </c>
      <c r="F319" s="8" t="e">
        <f t="shared" si="14"/>
        <v>#NUM!</v>
      </c>
    </row>
    <row r="320" spans="1:6" x14ac:dyDescent="0.2">
      <c r="A320" s="1">
        <f t="shared" si="12"/>
        <v>316</v>
      </c>
      <c r="B320" s="1">
        <f t="shared" si="13"/>
        <v>-138</v>
      </c>
      <c r="C320" s="5">
        <f>'Data Input'!$C$10</f>
        <v>295</v>
      </c>
      <c r="D320" s="6" t="e">
        <f>-PPMT('Data Input'!$C$8/12,$B$4-B321,$B$4,$F$4)</f>
        <v>#NUM!</v>
      </c>
      <c r="E320" s="6" t="e">
        <f>-IPMT('Data Input'!$C$8/12,$B$4-B321,$B$4,$F$4)</f>
        <v>#NUM!</v>
      </c>
      <c r="F320" s="8" t="e">
        <f t="shared" si="14"/>
        <v>#NUM!</v>
      </c>
    </row>
    <row r="321" spans="1:6" x14ac:dyDescent="0.2">
      <c r="A321" s="1">
        <f t="shared" si="12"/>
        <v>317</v>
      </c>
      <c r="B321" s="1">
        <f t="shared" si="13"/>
        <v>-139</v>
      </c>
      <c r="C321" s="5">
        <f>'Data Input'!$C$10</f>
        <v>295</v>
      </c>
      <c r="D321" s="6" t="e">
        <f>-PPMT('Data Input'!$C$8/12,$B$4-B322,$B$4,$F$4)</f>
        <v>#NUM!</v>
      </c>
      <c r="E321" s="6" t="e">
        <f>-IPMT('Data Input'!$C$8/12,$B$4-B322,$B$4,$F$4)</f>
        <v>#NUM!</v>
      </c>
      <c r="F321" s="8" t="e">
        <f t="shared" si="14"/>
        <v>#NUM!</v>
      </c>
    </row>
    <row r="322" spans="1:6" x14ac:dyDescent="0.2">
      <c r="A322" s="1">
        <f t="shared" si="12"/>
        <v>318</v>
      </c>
      <c r="B322" s="1">
        <f t="shared" si="13"/>
        <v>-140</v>
      </c>
      <c r="C322" s="5">
        <f>'Data Input'!$C$10</f>
        <v>295</v>
      </c>
      <c r="D322" s="6" t="e">
        <f>-PPMT('Data Input'!$C$8/12,$B$4-B323,$B$4,$F$4)</f>
        <v>#NUM!</v>
      </c>
      <c r="E322" s="6" t="e">
        <f>-IPMT('Data Input'!$C$8/12,$B$4-B323,$B$4,$F$4)</f>
        <v>#NUM!</v>
      </c>
      <c r="F322" s="8" t="e">
        <f t="shared" si="14"/>
        <v>#NUM!</v>
      </c>
    </row>
    <row r="323" spans="1:6" x14ac:dyDescent="0.2">
      <c r="A323" s="1">
        <f t="shared" si="12"/>
        <v>319</v>
      </c>
      <c r="B323" s="1">
        <f t="shared" si="13"/>
        <v>-141</v>
      </c>
      <c r="C323" s="5">
        <f>'Data Input'!$C$10</f>
        <v>295</v>
      </c>
      <c r="D323" s="6" t="e">
        <f>-PPMT('Data Input'!$C$8/12,$B$4-B324,$B$4,$F$4)</f>
        <v>#NUM!</v>
      </c>
      <c r="E323" s="6" t="e">
        <f>-IPMT('Data Input'!$C$8/12,$B$4-B324,$B$4,$F$4)</f>
        <v>#NUM!</v>
      </c>
      <c r="F323" s="8" t="e">
        <f t="shared" si="14"/>
        <v>#NUM!</v>
      </c>
    </row>
    <row r="324" spans="1:6" x14ac:dyDescent="0.2">
      <c r="A324" s="1">
        <f t="shared" si="12"/>
        <v>320</v>
      </c>
      <c r="B324" s="1">
        <f t="shared" si="13"/>
        <v>-142</v>
      </c>
      <c r="C324" s="5">
        <f>'Data Input'!$C$10</f>
        <v>295</v>
      </c>
      <c r="D324" s="6" t="e">
        <f>-PPMT('Data Input'!$C$8/12,$B$4-B325,$B$4,$F$4)</f>
        <v>#NUM!</v>
      </c>
      <c r="E324" s="6" t="e">
        <f>-IPMT('Data Input'!$C$8/12,$B$4-B325,$B$4,$F$4)</f>
        <v>#NUM!</v>
      </c>
      <c r="F324" s="8" t="e">
        <f t="shared" si="14"/>
        <v>#NUM!</v>
      </c>
    </row>
    <row r="325" spans="1:6" x14ac:dyDescent="0.2">
      <c r="A325" s="1">
        <f t="shared" ref="A325:A364" si="15">$B$4-B325</f>
        <v>321</v>
      </c>
      <c r="B325" s="1">
        <f t="shared" ref="B325:B364" si="16">B324-1</f>
        <v>-143</v>
      </c>
      <c r="C325" s="5">
        <f>'Data Input'!$C$10</f>
        <v>295</v>
      </c>
      <c r="D325" s="6" t="e">
        <f>-PPMT('Data Input'!$C$8/12,$B$4-B326,$B$4,$F$4)</f>
        <v>#NUM!</v>
      </c>
      <c r="E325" s="6" t="e">
        <f>-IPMT('Data Input'!$C$8/12,$B$4-B326,$B$4,$F$4)</f>
        <v>#NUM!</v>
      </c>
      <c r="F325" s="8" t="e">
        <f t="shared" ref="F325:F364" si="17">F324-D324</f>
        <v>#NUM!</v>
      </c>
    </row>
    <row r="326" spans="1:6" x14ac:dyDescent="0.2">
      <c r="A326" s="1">
        <f t="shared" si="15"/>
        <v>322</v>
      </c>
      <c r="B326" s="1">
        <f t="shared" si="16"/>
        <v>-144</v>
      </c>
      <c r="C326" s="5">
        <f>'Data Input'!$C$10</f>
        <v>295</v>
      </c>
      <c r="D326" s="6" t="e">
        <f>-PPMT('Data Input'!$C$8/12,$B$4-B327,$B$4,$F$4)</f>
        <v>#NUM!</v>
      </c>
      <c r="E326" s="6" t="e">
        <f>-IPMT('Data Input'!$C$8/12,$B$4-B327,$B$4,$F$4)</f>
        <v>#NUM!</v>
      </c>
      <c r="F326" s="8" t="e">
        <f t="shared" si="17"/>
        <v>#NUM!</v>
      </c>
    </row>
    <row r="327" spans="1:6" x14ac:dyDescent="0.2">
      <c r="A327" s="1">
        <f t="shared" si="15"/>
        <v>323</v>
      </c>
      <c r="B327" s="1">
        <f t="shared" si="16"/>
        <v>-145</v>
      </c>
      <c r="C327" s="5">
        <f>'Data Input'!$C$10</f>
        <v>295</v>
      </c>
      <c r="D327" s="6" t="e">
        <f>-PPMT('Data Input'!$C$8/12,$B$4-B328,$B$4,$F$4)</f>
        <v>#NUM!</v>
      </c>
      <c r="E327" s="6" t="e">
        <f>-IPMT('Data Input'!$C$8/12,$B$4-B328,$B$4,$F$4)</f>
        <v>#NUM!</v>
      </c>
      <c r="F327" s="8" t="e">
        <f t="shared" si="17"/>
        <v>#NUM!</v>
      </c>
    </row>
    <row r="328" spans="1:6" x14ac:dyDescent="0.2">
      <c r="A328" s="2">
        <f t="shared" si="15"/>
        <v>324</v>
      </c>
      <c r="B328" s="3">
        <f t="shared" si="16"/>
        <v>-146</v>
      </c>
      <c r="C328" s="5">
        <f>'Data Input'!$C$10</f>
        <v>295</v>
      </c>
      <c r="D328" s="6" t="e">
        <f>-PPMT('Data Input'!$C$8/12,$B$4-B329,$B$4,$F$4)</f>
        <v>#NUM!</v>
      </c>
      <c r="E328" s="6" t="e">
        <f>-IPMT('Data Input'!$C$8/12,$B$4-B329,$B$4,$F$4)</f>
        <v>#NUM!</v>
      </c>
      <c r="F328" s="8" t="e">
        <f t="shared" si="17"/>
        <v>#NUM!</v>
      </c>
    </row>
    <row r="329" spans="1:6" x14ac:dyDescent="0.2">
      <c r="A329" s="1">
        <f t="shared" si="15"/>
        <v>325</v>
      </c>
      <c r="B329" s="1">
        <f t="shared" si="16"/>
        <v>-147</v>
      </c>
      <c r="C329" s="5">
        <f>'Data Input'!$C$10</f>
        <v>295</v>
      </c>
      <c r="D329" s="6" t="e">
        <f>-PPMT('Data Input'!$C$8/12,$B$4-B330,$B$4,$F$4)</f>
        <v>#NUM!</v>
      </c>
      <c r="E329" s="6" t="e">
        <f>-IPMT('Data Input'!$C$8/12,$B$4-B330,$B$4,$F$4)</f>
        <v>#NUM!</v>
      </c>
      <c r="F329" s="8" t="e">
        <f t="shared" si="17"/>
        <v>#NUM!</v>
      </c>
    </row>
    <row r="330" spans="1:6" x14ac:dyDescent="0.2">
      <c r="A330" s="1">
        <f t="shared" si="15"/>
        <v>326</v>
      </c>
      <c r="B330" s="1">
        <f t="shared" si="16"/>
        <v>-148</v>
      </c>
      <c r="C330" s="5">
        <f>'Data Input'!$C$10</f>
        <v>295</v>
      </c>
      <c r="D330" s="6" t="e">
        <f>-PPMT('Data Input'!$C$8/12,$B$4-B331,$B$4,$F$4)</f>
        <v>#NUM!</v>
      </c>
      <c r="E330" s="6" t="e">
        <f>-IPMT('Data Input'!$C$8/12,$B$4-B331,$B$4,$F$4)</f>
        <v>#NUM!</v>
      </c>
      <c r="F330" s="8" t="e">
        <f t="shared" si="17"/>
        <v>#NUM!</v>
      </c>
    </row>
    <row r="331" spans="1:6" x14ac:dyDescent="0.2">
      <c r="A331" s="1">
        <f t="shared" si="15"/>
        <v>327</v>
      </c>
      <c r="B331" s="1">
        <f t="shared" si="16"/>
        <v>-149</v>
      </c>
      <c r="C331" s="5">
        <f>'Data Input'!$C$10</f>
        <v>295</v>
      </c>
      <c r="D331" s="6" t="e">
        <f>-PPMT('Data Input'!$C$8/12,$B$4-B332,$B$4,$F$4)</f>
        <v>#NUM!</v>
      </c>
      <c r="E331" s="6" t="e">
        <f>-IPMT('Data Input'!$C$8/12,$B$4-B332,$B$4,$F$4)</f>
        <v>#NUM!</v>
      </c>
      <c r="F331" s="8" t="e">
        <f t="shared" si="17"/>
        <v>#NUM!</v>
      </c>
    </row>
    <row r="332" spans="1:6" x14ac:dyDescent="0.2">
      <c r="A332" s="1">
        <f t="shared" si="15"/>
        <v>328</v>
      </c>
      <c r="B332" s="1">
        <f t="shared" si="16"/>
        <v>-150</v>
      </c>
      <c r="C332" s="5">
        <f>'Data Input'!$C$10</f>
        <v>295</v>
      </c>
      <c r="D332" s="6" t="e">
        <f>-PPMT('Data Input'!$C$8/12,$B$4-B333,$B$4,$F$4)</f>
        <v>#NUM!</v>
      </c>
      <c r="E332" s="6" t="e">
        <f>-IPMT('Data Input'!$C$8/12,$B$4-B333,$B$4,$F$4)</f>
        <v>#NUM!</v>
      </c>
      <c r="F332" s="8" t="e">
        <f t="shared" si="17"/>
        <v>#NUM!</v>
      </c>
    </row>
    <row r="333" spans="1:6" x14ac:dyDescent="0.2">
      <c r="A333" s="1">
        <f t="shared" si="15"/>
        <v>329</v>
      </c>
      <c r="B333" s="1">
        <f t="shared" si="16"/>
        <v>-151</v>
      </c>
      <c r="C333" s="5">
        <f>'Data Input'!$C$10</f>
        <v>295</v>
      </c>
      <c r="D333" s="6" t="e">
        <f>-PPMT('Data Input'!$C$8/12,$B$4-B334,$B$4,$F$4)</f>
        <v>#NUM!</v>
      </c>
      <c r="E333" s="6" t="e">
        <f>-IPMT('Data Input'!$C$8/12,$B$4-B334,$B$4,$F$4)</f>
        <v>#NUM!</v>
      </c>
      <c r="F333" s="8" t="e">
        <f t="shared" si="17"/>
        <v>#NUM!</v>
      </c>
    </row>
    <row r="334" spans="1:6" x14ac:dyDescent="0.2">
      <c r="A334" s="1">
        <f t="shared" si="15"/>
        <v>330</v>
      </c>
      <c r="B334" s="1">
        <f t="shared" si="16"/>
        <v>-152</v>
      </c>
      <c r="C334" s="5">
        <f>'Data Input'!$C$10</f>
        <v>295</v>
      </c>
      <c r="D334" s="6" t="e">
        <f>-PPMT('Data Input'!$C$8/12,$B$4-B335,$B$4,$F$4)</f>
        <v>#NUM!</v>
      </c>
      <c r="E334" s="6" t="e">
        <f>-IPMT('Data Input'!$C$8/12,$B$4-B335,$B$4,$F$4)</f>
        <v>#NUM!</v>
      </c>
      <c r="F334" s="8" t="e">
        <f t="shared" si="17"/>
        <v>#NUM!</v>
      </c>
    </row>
    <row r="335" spans="1:6" x14ac:dyDescent="0.2">
      <c r="A335" s="1">
        <f t="shared" si="15"/>
        <v>331</v>
      </c>
      <c r="B335" s="1">
        <f t="shared" si="16"/>
        <v>-153</v>
      </c>
      <c r="C335" s="5">
        <f>'Data Input'!$C$10</f>
        <v>295</v>
      </c>
      <c r="D335" s="6" t="e">
        <f>-PPMT('Data Input'!$C$8/12,$B$4-B336,$B$4,$F$4)</f>
        <v>#NUM!</v>
      </c>
      <c r="E335" s="6" t="e">
        <f>-IPMT('Data Input'!$C$8/12,$B$4-B336,$B$4,$F$4)</f>
        <v>#NUM!</v>
      </c>
      <c r="F335" s="8" t="e">
        <f t="shared" si="17"/>
        <v>#NUM!</v>
      </c>
    </row>
    <row r="336" spans="1:6" x14ac:dyDescent="0.2">
      <c r="A336" s="1">
        <f t="shared" si="15"/>
        <v>332</v>
      </c>
      <c r="B336" s="1">
        <f t="shared" si="16"/>
        <v>-154</v>
      </c>
      <c r="C336" s="5">
        <f>'Data Input'!$C$10</f>
        <v>295</v>
      </c>
      <c r="D336" s="6" t="e">
        <f>-PPMT('Data Input'!$C$8/12,$B$4-B337,$B$4,$F$4)</f>
        <v>#NUM!</v>
      </c>
      <c r="E336" s="6" t="e">
        <f>-IPMT('Data Input'!$C$8/12,$B$4-B337,$B$4,$F$4)</f>
        <v>#NUM!</v>
      </c>
      <c r="F336" s="8" t="e">
        <f t="shared" si="17"/>
        <v>#NUM!</v>
      </c>
    </row>
    <row r="337" spans="1:6" x14ac:dyDescent="0.2">
      <c r="A337" s="1">
        <f t="shared" si="15"/>
        <v>333</v>
      </c>
      <c r="B337" s="1">
        <f t="shared" si="16"/>
        <v>-155</v>
      </c>
      <c r="C337" s="5">
        <f>'Data Input'!$C$10</f>
        <v>295</v>
      </c>
      <c r="D337" s="6" t="e">
        <f>-PPMT('Data Input'!$C$8/12,$B$4-B338,$B$4,$F$4)</f>
        <v>#NUM!</v>
      </c>
      <c r="E337" s="6" t="e">
        <f>-IPMT('Data Input'!$C$8/12,$B$4-B338,$B$4,$F$4)</f>
        <v>#NUM!</v>
      </c>
      <c r="F337" s="8" t="e">
        <f t="shared" si="17"/>
        <v>#NUM!</v>
      </c>
    </row>
    <row r="338" spans="1:6" x14ac:dyDescent="0.2">
      <c r="A338" s="1">
        <f t="shared" si="15"/>
        <v>334</v>
      </c>
      <c r="B338" s="1">
        <f t="shared" si="16"/>
        <v>-156</v>
      </c>
      <c r="C338" s="5">
        <f>'Data Input'!$C$10</f>
        <v>295</v>
      </c>
      <c r="D338" s="6" t="e">
        <f>-PPMT('Data Input'!$C$8/12,$B$4-B339,$B$4,$F$4)</f>
        <v>#NUM!</v>
      </c>
      <c r="E338" s="6" t="e">
        <f>-IPMT('Data Input'!$C$8/12,$B$4-B339,$B$4,$F$4)</f>
        <v>#NUM!</v>
      </c>
      <c r="F338" s="8" t="e">
        <f t="shared" si="17"/>
        <v>#NUM!</v>
      </c>
    </row>
    <row r="339" spans="1:6" x14ac:dyDescent="0.2">
      <c r="A339" s="1">
        <f t="shared" si="15"/>
        <v>335</v>
      </c>
      <c r="B339" s="1">
        <f t="shared" si="16"/>
        <v>-157</v>
      </c>
      <c r="C339" s="5">
        <f>'Data Input'!$C$10</f>
        <v>295</v>
      </c>
      <c r="D339" s="6" t="e">
        <f>-PPMT('Data Input'!$C$8/12,$B$4-B340,$B$4,$F$4)</f>
        <v>#NUM!</v>
      </c>
      <c r="E339" s="6" t="e">
        <f>-IPMT('Data Input'!$C$8/12,$B$4-B340,$B$4,$F$4)</f>
        <v>#NUM!</v>
      </c>
      <c r="F339" s="8" t="e">
        <f t="shared" si="17"/>
        <v>#NUM!</v>
      </c>
    </row>
    <row r="340" spans="1:6" x14ac:dyDescent="0.2">
      <c r="A340" s="2">
        <f t="shared" si="15"/>
        <v>336</v>
      </c>
      <c r="B340" s="3">
        <f t="shared" si="16"/>
        <v>-158</v>
      </c>
      <c r="C340" s="5">
        <f>'Data Input'!$C$10</f>
        <v>295</v>
      </c>
      <c r="D340" s="6" t="e">
        <f>-PPMT('Data Input'!$C$8/12,$B$4-B341,$B$4,$F$4)</f>
        <v>#NUM!</v>
      </c>
      <c r="E340" s="6" t="e">
        <f>-IPMT('Data Input'!$C$8/12,$B$4-B341,$B$4,$F$4)</f>
        <v>#NUM!</v>
      </c>
      <c r="F340" s="8" t="e">
        <f t="shared" si="17"/>
        <v>#NUM!</v>
      </c>
    </row>
    <row r="341" spans="1:6" x14ac:dyDescent="0.2">
      <c r="A341" s="1">
        <f t="shared" si="15"/>
        <v>337</v>
      </c>
      <c r="B341" s="1">
        <f t="shared" si="16"/>
        <v>-159</v>
      </c>
      <c r="C341" s="5">
        <f>'Data Input'!$C$10</f>
        <v>295</v>
      </c>
      <c r="D341" s="6" t="e">
        <f>-PPMT('Data Input'!$C$8/12,$B$4-B342,$B$4,$F$4)</f>
        <v>#NUM!</v>
      </c>
      <c r="E341" s="6" t="e">
        <f>-IPMT('Data Input'!$C$8/12,$B$4-B342,$B$4,$F$4)</f>
        <v>#NUM!</v>
      </c>
      <c r="F341" s="8" t="e">
        <f t="shared" si="17"/>
        <v>#NUM!</v>
      </c>
    </row>
    <row r="342" spans="1:6" x14ac:dyDescent="0.2">
      <c r="A342" s="1">
        <f t="shared" si="15"/>
        <v>338</v>
      </c>
      <c r="B342" s="1">
        <f t="shared" si="16"/>
        <v>-160</v>
      </c>
      <c r="C342" s="5">
        <f>'Data Input'!$C$10</f>
        <v>295</v>
      </c>
      <c r="D342" s="6" t="e">
        <f>-PPMT('Data Input'!$C$8/12,$B$4-B343,$B$4,$F$4)</f>
        <v>#NUM!</v>
      </c>
      <c r="E342" s="6" t="e">
        <f>-IPMT('Data Input'!$C$8/12,$B$4-B343,$B$4,$F$4)</f>
        <v>#NUM!</v>
      </c>
      <c r="F342" s="8" t="e">
        <f t="shared" si="17"/>
        <v>#NUM!</v>
      </c>
    </row>
    <row r="343" spans="1:6" x14ac:dyDescent="0.2">
      <c r="A343" s="1">
        <f t="shared" si="15"/>
        <v>339</v>
      </c>
      <c r="B343" s="1">
        <f t="shared" si="16"/>
        <v>-161</v>
      </c>
      <c r="C343" s="5">
        <f>'Data Input'!$C$10</f>
        <v>295</v>
      </c>
      <c r="D343" s="6" t="e">
        <f>-PPMT('Data Input'!$C$8/12,$B$4-B344,$B$4,$F$4)</f>
        <v>#NUM!</v>
      </c>
      <c r="E343" s="6" t="e">
        <f>-IPMT('Data Input'!$C$8/12,$B$4-B344,$B$4,$F$4)</f>
        <v>#NUM!</v>
      </c>
      <c r="F343" s="8" t="e">
        <f t="shared" si="17"/>
        <v>#NUM!</v>
      </c>
    </row>
    <row r="344" spans="1:6" x14ac:dyDescent="0.2">
      <c r="A344" s="1">
        <f t="shared" si="15"/>
        <v>340</v>
      </c>
      <c r="B344" s="1">
        <f t="shared" si="16"/>
        <v>-162</v>
      </c>
      <c r="C344" s="5">
        <f>'Data Input'!$C$10</f>
        <v>295</v>
      </c>
      <c r="D344" s="6" t="e">
        <f>-PPMT('Data Input'!$C$8/12,$B$4-B345,$B$4,$F$4)</f>
        <v>#NUM!</v>
      </c>
      <c r="E344" s="6" t="e">
        <f>-IPMT('Data Input'!$C$8/12,$B$4-B345,$B$4,$F$4)</f>
        <v>#NUM!</v>
      </c>
      <c r="F344" s="8" t="e">
        <f t="shared" si="17"/>
        <v>#NUM!</v>
      </c>
    </row>
    <row r="345" spans="1:6" x14ac:dyDescent="0.2">
      <c r="A345" s="1">
        <f t="shared" si="15"/>
        <v>341</v>
      </c>
      <c r="B345" s="1">
        <f t="shared" si="16"/>
        <v>-163</v>
      </c>
      <c r="C345" s="5">
        <f>'Data Input'!$C$10</f>
        <v>295</v>
      </c>
      <c r="D345" s="6" t="e">
        <f>-PPMT('Data Input'!$C$8/12,$B$4-B346,$B$4,$F$4)</f>
        <v>#NUM!</v>
      </c>
      <c r="E345" s="6" t="e">
        <f>-IPMT('Data Input'!$C$8/12,$B$4-B346,$B$4,$F$4)</f>
        <v>#NUM!</v>
      </c>
      <c r="F345" s="8" t="e">
        <f t="shared" si="17"/>
        <v>#NUM!</v>
      </c>
    </row>
    <row r="346" spans="1:6" x14ac:dyDescent="0.2">
      <c r="A346" s="1">
        <f t="shared" si="15"/>
        <v>342</v>
      </c>
      <c r="B346" s="1">
        <f t="shared" si="16"/>
        <v>-164</v>
      </c>
      <c r="C346" s="5">
        <f>'Data Input'!$C$10</f>
        <v>295</v>
      </c>
      <c r="D346" s="6" t="e">
        <f>-PPMT('Data Input'!$C$8/12,$B$4-B347,$B$4,$F$4)</f>
        <v>#NUM!</v>
      </c>
      <c r="E346" s="6" t="e">
        <f>-IPMT('Data Input'!$C$8/12,$B$4-B347,$B$4,$F$4)</f>
        <v>#NUM!</v>
      </c>
      <c r="F346" s="8" t="e">
        <f t="shared" si="17"/>
        <v>#NUM!</v>
      </c>
    </row>
    <row r="347" spans="1:6" x14ac:dyDescent="0.2">
      <c r="A347" s="1">
        <f t="shared" si="15"/>
        <v>343</v>
      </c>
      <c r="B347" s="1">
        <f t="shared" si="16"/>
        <v>-165</v>
      </c>
      <c r="C347" s="5">
        <f>'Data Input'!$C$10</f>
        <v>295</v>
      </c>
      <c r="D347" s="6" t="e">
        <f>-PPMT('Data Input'!$C$8/12,$B$4-B348,$B$4,$F$4)</f>
        <v>#NUM!</v>
      </c>
      <c r="E347" s="6" t="e">
        <f>-IPMT('Data Input'!$C$8/12,$B$4-B348,$B$4,$F$4)</f>
        <v>#NUM!</v>
      </c>
      <c r="F347" s="8" t="e">
        <f t="shared" si="17"/>
        <v>#NUM!</v>
      </c>
    </row>
    <row r="348" spans="1:6" x14ac:dyDescent="0.2">
      <c r="A348" s="1">
        <f t="shared" si="15"/>
        <v>344</v>
      </c>
      <c r="B348" s="1">
        <f t="shared" si="16"/>
        <v>-166</v>
      </c>
      <c r="C348" s="5">
        <f>'Data Input'!$C$10</f>
        <v>295</v>
      </c>
      <c r="D348" s="6" t="e">
        <f>-PPMT('Data Input'!$C$8/12,$B$4-B349,$B$4,$F$4)</f>
        <v>#NUM!</v>
      </c>
      <c r="E348" s="6" t="e">
        <f>-IPMT('Data Input'!$C$8/12,$B$4-B349,$B$4,$F$4)</f>
        <v>#NUM!</v>
      </c>
      <c r="F348" s="8" t="e">
        <f t="shared" si="17"/>
        <v>#NUM!</v>
      </c>
    </row>
    <row r="349" spans="1:6" x14ac:dyDescent="0.2">
      <c r="A349" s="1">
        <f t="shared" si="15"/>
        <v>345</v>
      </c>
      <c r="B349" s="1">
        <f t="shared" si="16"/>
        <v>-167</v>
      </c>
      <c r="C349" s="5">
        <f>'Data Input'!$C$10</f>
        <v>295</v>
      </c>
      <c r="D349" s="6" t="e">
        <f>-PPMT('Data Input'!$C$8/12,$B$4-B350,$B$4,$F$4)</f>
        <v>#NUM!</v>
      </c>
      <c r="E349" s="6" t="e">
        <f>-IPMT('Data Input'!$C$8/12,$B$4-B350,$B$4,$F$4)</f>
        <v>#NUM!</v>
      </c>
      <c r="F349" s="8" t="e">
        <f t="shared" si="17"/>
        <v>#NUM!</v>
      </c>
    </row>
    <row r="350" spans="1:6" x14ac:dyDescent="0.2">
      <c r="A350" s="1">
        <f t="shared" si="15"/>
        <v>346</v>
      </c>
      <c r="B350" s="1">
        <f t="shared" si="16"/>
        <v>-168</v>
      </c>
      <c r="C350" s="5">
        <f>'Data Input'!$C$10</f>
        <v>295</v>
      </c>
      <c r="D350" s="6" t="e">
        <f>-PPMT('Data Input'!$C$8/12,$B$4-B351,$B$4,$F$4)</f>
        <v>#NUM!</v>
      </c>
      <c r="E350" s="6" t="e">
        <f>-IPMT('Data Input'!$C$8/12,$B$4-B351,$B$4,$F$4)</f>
        <v>#NUM!</v>
      </c>
      <c r="F350" s="8" t="e">
        <f t="shared" si="17"/>
        <v>#NUM!</v>
      </c>
    </row>
    <row r="351" spans="1:6" x14ac:dyDescent="0.2">
      <c r="A351" s="1">
        <f t="shared" si="15"/>
        <v>347</v>
      </c>
      <c r="B351" s="1">
        <f t="shared" si="16"/>
        <v>-169</v>
      </c>
      <c r="C351" s="5">
        <f>'Data Input'!$C$10</f>
        <v>295</v>
      </c>
      <c r="D351" s="6" t="e">
        <f>-PPMT('Data Input'!$C$8/12,$B$4-B352,$B$4,$F$4)</f>
        <v>#NUM!</v>
      </c>
      <c r="E351" s="6" t="e">
        <f>-IPMT('Data Input'!$C$8/12,$B$4-B352,$B$4,$F$4)</f>
        <v>#NUM!</v>
      </c>
      <c r="F351" s="8" t="e">
        <f t="shared" si="17"/>
        <v>#NUM!</v>
      </c>
    </row>
    <row r="352" spans="1:6" x14ac:dyDescent="0.2">
      <c r="A352" s="2">
        <f t="shared" si="15"/>
        <v>348</v>
      </c>
      <c r="B352" s="3">
        <f t="shared" si="16"/>
        <v>-170</v>
      </c>
      <c r="C352" s="5">
        <f>'Data Input'!$C$10</f>
        <v>295</v>
      </c>
      <c r="D352" s="6" t="e">
        <f>-PPMT('Data Input'!$C$8/12,$B$4-B353,$B$4,$F$4)</f>
        <v>#NUM!</v>
      </c>
      <c r="E352" s="6" t="e">
        <f>-IPMT('Data Input'!$C$8/12,$B$4-B353,$B$4,$F$4)</f>
        <v>#NUM!</v>
      </c>
      <c r="F352" s="8" t="e">
        <f t="shared" si="17"/>
        <v>#NUM!</v>
      </c>
    </row>
    <row r="353" spans="1:6" x14ac:dyDescent="0.2">
      <c r="A353" s="1">
        <f t="shared" si="15"/>
        <v>349</v>
      </c>
      <c r="B353" s="1">
        <f t="shared" si="16"/>
        <v>-171</v>
      </c>
      <c r="C353" s="5">
        <f>'Data Input'!$C$10</f>
        <v>295</v>
      </c>
      <c r="D353" s="6" t="e">
        <f>-PPMT('Data Input'!$C$8/12,$B$4-B354,$B$4,$F$4)</f>
        <v>#NUM!</v>
      </c>
      <c r="E353" s="6" t="e">
        <f>-IPMT('Data Input'!$C$8/12,$B$4-B354,$B$4,$F$4)</f>
        <v>#NUM!</v>
      </c>
      <c r="F353" s="8" t="e">
        <f t="shared" si="17"/>
        <v>#NUM!</v>
      </c>
    </row>
    <row r="354" spans="1:6" x14ac:dyDescent="0.2">
      <c r="A354" s="1">
        <f t="shared" si="15"/>
        <v>350</v>
      </c>
      <c r="B354" s="1">
        <f t="shared" si="16"/>
        <v>-172</v>
      </c>
      <c r="C354" s="5">
        <f>'Data Input'!$C$10</f>
        <v>295</v>
      </c>
      <c r="D354" s="6" t="e">
        <f>-PPMT('Data Input'!$C$8/12,$B$4-B355,$B$4,$F$4)</f>
        <v>#NUM!</v>
      </c>
      <c r="E354" s="6" t="e">
        <f>-IPMT('Data Input'!$C$8/12,$B$4-B355,$B$4,$F$4)</f>
        <v>#NUM!</v>
      </c>
      <c r="F354" s="8" t="e">
        <f t="shared" si="17"/>
        <v>#NUM!</v>
      </c>
    </row>
    <row r="355" spans="1:6" x14ac:dyDescent="0.2">
      <c r="A355" s="1">
        <f t="shared" si="15"/>
        <v>351</v>
      </c>
      <c r="B355" s="1">
        <f t="shared" si="16"/>
        <v>-173</v>
      </c>
      <c r="C355" s="5">
        <f>'Data Input'!$C$10</f>
        <v>295</v>
      </c>
      <c r="D355" s="6" t="e">
        <f>-PPMT('Data Input'!$C$8/12,$B$4-B356,$B$4,$F$4)</f>
        <v>#NUM!</v>
      </c>
      <c r="E355" s="6" t="e">
        <f>-IPMT('Data Input'!$C$8/12,$B$4-B356,$B$4,$F$4)</f>
        <v>#NUM!</v>
      </c>
      <c r="F355" s="8" t="e">
        <f t="shared" si="17"/>
        <v>#NUM!</v>
      </c>
    </row>
    <row r="356" spans="1:6" x14ac:dyDescent="0.2">
      <c r="A356" s="1">
        <f t="shared" si="15"/>
        <v>352</v>
      </c>
      <c r="B356" s="1">
        <f t="shared" si="16"/>
        <v>-174</v>
      </c>
      <c r="C356" s="5">
        <f>'Data Input'!$C$10</f>
        <v>295</v>
      </c>
      <c r="D356" s="6" t="e">
        <f>-PPMT('Data Input'!$C$8/12,$B$4-B357,$B$4,$F$4)</f>
        <v>#NUM!</v>
      </c>
      <c r="E356" s="6" t="e">
        <f>-IPMT('Data Input'!$C$8/12,$B$4-B357,$B$4,$F$4)</f>
        <v>#NUM!</v>
      </c>
      <c r="F356" s="8" t="e">
        <f t="shared" si="17"/>
        <v>#NUM!</v>
      </c>
    </row>
    <row r="357" spans="1:6" x14ac:dyDescent="0.2">
      <c r="A357" s="1">
        <f t="shared" si="15"/>
        <v>353</v>
      </c>
      <c r="B357" s="1">
        <f t="shared" si="16"/>
        <v>-175</v>
      </c>
      <c r="C357" s="5">
        <f>'Data Input'!$C$10</f>
        <v>295</v>
      </c>
      <c r="D357" s="6" t="e">
        <f>-PPMT('Data Input'!$C$8/12,$B$4-B358,$B$4,$F$4)</f>
        <v>#NUM!</v>
      </c>
      <c r="E357" s="6" t="e">
        <f>-IPMT('Data Input'!$C$8/12,$B$4-B358,$B$4,$F$4)</f>
        <v>#NUM!</v>
      </c>
      <c r="F357" s="8" t="e">
        <f t="shared" si="17"/>
        <v>#NUM!</v>
      </c>
    </row>
    <row r="358" spans="1:6" x14ac:dyDescent="0.2">
      <c r="A358" s="1">
        <f t="shared" si="15"/>
        <v>354</v>
      </c>
      <c r="B358" s="1">
        <f t="shared" si="16"/>
        <v>-176</v>
      </c>
      <c r="C358" s="5">
        <f>'Data Input'!$C$10</f>
        <v>295</v>
      </c>
      <c r="D358" s="6" t="e">
        <f>-PPMT('Data Input'!$C$8/12,$B$4-B359,$B$4,$F$4)</f>
        <v>#NUM!</v>
      </c>
      <c r="E358" s="6" t="e">
        <f>-IPMT('Data Input'!$C$8/12,$B$4-B359,$B$4,$F$4)</f>
        <v>#NUM!</v>
      </c>
      <c r="F358" s="8" t="e">
        <f t="shared" si="17"/>
        <v>#NUM!</v>
      </c>
    </row>
    <row r="359" spans="1:6" x14ac:dyDescent="0.2">
      <c r="A359" s="1">
        <f t="shared" si="15"/>
        <v>355</v>
      </c>
      <c r="B359" s="1">
        <f t="shared" si="16"/>
        <v>-177</v>
      </c>
      <c r="C359" s="5">
        <f>'Data Input'!$C$10</f>
        <v>295</v>
      </c>
      <c r="D359" s="6" t="e">
        <f>-PPMT('Data Input'!$C$8/12,$B$4-B360,$B$4,$F$4)</f>
        <v>#NUM!</v>
      </c>
      <c r="E359" s="6" t="e">
        <f>-IPMT('Data Input'!$C$8/12,$B$4-B360,$B$4,$F$4)</f>
        <v>#NUM!</v>
      </c>
      <c r="F359" s="8" t="e">
        <f t="shared" si="17"/>
        <v>#NUM!</v>
      </c>
    </row>
    <row r="360" spans="1:6" x14ac:dyDescent="0.2">
      <c r="A360" s="1">
        <f t="shared" si="15"/>
        <v>356</v>
      </c>
      <c r="B360" s="1">
        <f t="shared" si="16"/>
        <v>-178</v>
      </c>
      <c r="C360" s="5">
        <f>'Data Input'!$C$10</f>
        <v>295</v>
      </c>
      <c r="D360" s="6" t="e">
        <f>-PPMT('Data Input'!$C$8/12,$B$4-B361,$B$4,$F$4)</f>
        <v>#NUM!</v>
      </c>
      <c r="E360" s="6" t="e">
        <f>-IPMT('Data Input'!$C$8/12,$B$4-B361,$B$4,$F$4)</f>
        <v>#NUM!</v>
      </c>
      <c r="F360" s="8" t="e">
        <f t="shared" si="17"/>
        <v>#NUM!</v>
      </c>
    </row>
    <row r="361" spans="1:6" x14ac:dyDescent="0.2">
      <c r="A361" s="1">
        <f t="shared" si="15"/>
        <v>357</v>
      </c>
      <c r="B361" s="1">
        <f t="shared" si="16"/>
        <v>-179</v>
      </c>
      <c r="C361" s="5">
        <f>'Data Input'!$C$10</f>
        <v>295</v>
      </c>
      <c r="D361" s="6" t="e">
        <f>-PPMT('Data Input'!$C$8/12,$B$4-B362,$B$4,$F$4)</f>
        <v>#NUM!</v>
      </c>
      <c r="E361" s="6" t="e">
        <f>-IPMT('Data Input'!$C$8/12,$B$4-B362,$B$4,$F$4)</f>
        <v>#NUM!</v>
      </c>
      <c r="F361" s="8" t="e">
        <f t="shared" si="17"/>
        <v>#NUM!</v>
      </c>
    </row>
    <row r="362" spans="1:6" x14ac:dyDescent="0.2">
      <c r="A362" s="1">
        <f t="shared" si="15"/>
        <v>358</v>
      </c>
      <c r="B362" s="1">
        <f t="shared" si="16"/>
        <v>-180</v>
      </c>
      <c r="C362" s="5">
        <f>'Data Input'!$C$10</f>
        <v>295</v>
      </c>
      <c r="D362" s="6" t="e">
        <f>-PPMT('Data Input'!$C$8/12,$B$4-B363,$B$4,$F$4)</f>
        <v>#NUM!</v>
      </c>
      <c r="E362" s="6" t="e">
        <f>-IPMT('Data Input'!$C$8/12,$B$4-B363,$B$4,$F$4)</f>
        <v>#NUM!</v>
      </c>
      <c r="F362" s="8" t="e">
        <f t="shared" si="17"/>
        <v>#NUM!</v>
      </c>
    </row>
    <row r="363" spans="1:6" x14ac:dyDescent="0.2">
      <c r="A363" s="1">
        <f t="shared" si="15"/>
        <v>359</v>
      </c>
      <c r="B363" s="1">
        <f t="shared" si="16"/>
        <v>-181</v>
      </c>
      <c r="C363" s="5">
        <f>'Data Input'!$C$10</f>
        <v>295</v>
      </c>
      <c r="D363" s="6" t="e">
        <f>-PPMT('Data Input'!$C$8/12,$B$4-B364,$B$4,$F$4)</f>
        <v>#NUM!</v>
      </c>
      <c r="E363" s="6" t="e">
        <f>-IPMT('Data Input'!$C$8/12,$B$4-B364,$B$4,$F$4)</f>
        <v>#NUM!</v>
      </c>
      <c r="F363" s="8" t="e">
        <f t="shared" si="17"/>
        <v>#NUM!</v>
      </c>
    </row>
    <row r="364" spans="1:6" x14ac:dyDescent="0.2">
      <c r="A364" s="1">
        <f t="shared" si="15"/>
        <v>360</v>
      </c>
      <c r="B364" s="1">
        <f t="shared" si="16"/>
        <v>-182</v>
      </c>
      <c r="C364" s="5">
        <f>'Data Input'!$C$10</f>
        <v>295</v>
      </c>
      <c r="D364" s="6">
        <f>-PPMT('Data Input'!$C$8/12,$B$4-B365,$B$4,$F$4)</f>
        <v>242.4814229130744</v>
      </c>
      <c r="E364" s="6">
        <f>-IPMT('Data Input'!$C$8/12,$B$4-B365,$B$4,$F$4)</f>
        <v>2.02067852427562</v>
      </c>
      <c r="F364" s="8" t="e">
        <f t="shared" si="17"/>
        <v>#NUM!</v>
      </c>
    </row>
  </sheetData>
  <mergeCells count="1">
    <mergeCell ref="A1:F1"/>
  </mergeCells>
  <pageMargins left="0.78749999999999998" right="0.78749999999999998" top="1.0527777777777778" bottom="1.0527777777777778" header="0.78749999999999998" footer="0.78749999999999998"/>
  <pageSetup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4"/>
  <sheetViews>
    <sheetView zoomScale="110" workbookViewId="0">
      <selection activeCell="C4" sqref="C4"/>
    </sheetView>
  </sheetViews>
  <sheetFormatPr defaultColWidth="9.140625" defaultRowHeight="12.75" x14ac:dyDescent="0.2"/>
  <cols>
    <col min="3" max="3" width="11.85546875" style="1" customWidth="1"/>
    <col min="4" max="4" width="10.140625" customWidth="1"/>
    <col min="5" max="5" width="9.7109375" customWidth="1"/>
    <col min="6" max="6" width="16.42578125" customWidth="1"/>
  </cols>
  <sheetData>
    <row r="1" spans="1:6" x14ac:dyDescent="0.2">
      <c r="A1" s="179" t="s">
        <v>54</v>
      </c>
      <c r="B1" s="179"/>
      <c r="C1" s="179"/>
      <c r="D1" s="179"/>
      <c r="E1" s="179"/>
      <c r="F1" s="179"/>
    </row>
    <row r="3" spans="1:6" x14ac:dyDescent="0.2">
      <c r="A3" s="2" t="s">
        <v>47</v>
      </c>
      <c r="B3" s="3" t="s">
        <v>48</v>
      </c>
      <c r="C3" s="3" t="s">
        <v>49</v>
      </c>
      <c r="D3" s="3" t="s">
        <v>50</v>
      </c>
      <c r="E3" s="3" t="s">
        <v>51</v>
      </c>
      <c r="F3" s="115" t="s">
        <v>61</v>
      </c>
    </row>
    <row r="4" spans="1:6" x14ac:dyDescent="0.2">
      <c r="A4" t="s">
        <v>52</v>
      </c>
      <c r="B4" s="1">
        <f>'360 IRA Input'!C12</f>
        <v>178</v>
      </c>
      <c r="C4" s="5">
        <f>'360 IRA Input'!$C$14</f>
        <v>295</v>
      </c>
      <c r="D4" s="6">
        <f>-PPMT('360 IRA Input'!$C$13/12,$B$4-B5,$B$4,$F$4)</f>
        <v>40.271959172869749</v>
      </c>
      <c r="E4" s="6">
        <f>-IPMT('360 IRA Input'!$C$13/12,$B$4-B5,$B$4,$F$4)</f>
        <v>254.7280408271304</v>
      </c>
      <c r="F4" s="7">
        <f>'360 IRA Input'!C11</f>
        <v>22642.49</v>
      </c>
    </row>
    <row r="5" spans="1:6" x14ac:dyDescent="0.2">
      <c r="A5" s="1">
        <f t="shared" ref="A5:A68" si="0">$B$4-B5</f>
        <v>1</v>
      </c>
      <c r="B5" s="1">
        <f t="shared" ref="B5:B68" si="1">B4-1</f>
        <v>177</v>
      </c>
      <c r="C5" s="5">
        <f>'360 IRA Input'!$C$14</f>
        <v>295</v>
      </c>
      <c r="D5" s="6">
        <f>-PPMT('360 IRA Input'!$C$13/12,$B$4-B6,$B$4,$F$4)</f>
        <v>40.725018763947205</v>
      </c>
      <c r="E5" s="6">
        <f>-IPMT('360 IRA Input'!$C$13/12,$B$4-B6,$B$4,$F$4)</f>
        <v>254.27498123605295</v>
      </c>
      <c r="F5" s="8">
        <f t="shared" ref="F5:F68" si="2">F4-D4</f>
        <v>22602.218040827131</v>
      </c>
    </row>
    <row r="6" spans="1:6" x14ac:dyDescent="0.2">
      <c r="A6" s="1">
        <f t="shared" si="0"/>
        <v>2</v>
      </c>
      <c r="B6" s="1">
        <f t="shared" si="1"/>
        <v>176</v>
      </c>
      <c r="C6" s="5">
        <f>'360 IRA Input'!$C$14</f>
        <v>295</v>
      </c>
      <c r="D6" s="6">
        <f>-PPMT('360 IRA Input'!$C$13/12,$B$4-B7,$B$4,$F$4)</f>
        <v>41.183175275991076</v>
      </c>
      <c r="E6" s="6">
        <f>-IPMT('360 IRA Input'!$C$13/12,$B$4-B7,$B$4,$F$4)</f>
        <v>253.81682472400905</v>
      </c>
      <c r="F6" s="8">
        <f t="shared" si="2"/>
        <v>22561.493022063183</v>
      </c>
    </row>
    <row r="7" spans="1:6" x14ac:dyDescent="0.2">
      <c r="A7" s="1">
        <f t="shared" si="0"/>
        <v>3</v>
      </c>
      <c r="B7" s="1">
        <f t="shared" si="1"/>
        <v>175</v>
      </c>
      <c r="C7" s="5">
        <f>'360 IRA Input'!$C$14</f>
        <v>295</v>
      </c>
      <c r="D7" s="6">
        <f>-PPMT('360 IRA Input'!$C$13/12,$B$4-B8,$B$4,$F$4)</f>
        <v>41.646486049368626</v>
      </c>
      <c r="E7" s="6">
        <f>-IPMT('360 IRA Input'!$C$13/12,$B$4-B8,$B$4,$F$4)</f>
        <v>253.35351395063151</v>
      </c>
      <c r="F7" s="8">
        <f t="shared" si="2"/>
        <v>22520.309846787193</v>
      </c>
    </row>
    <row r="8" spans="1:6" x14ac:dyDescent="0.2">
      <c r="A8" s="1">
        <f t="shared" si="0"/>
        <v>4</v>
      </c>
      <c r="B8" s="1">
        <f t="shared" si="1"/>
        <v>174</v>
      </c>
      <c r="C8" s="5">
        <f>'360 IRA Input'!$C$14</f>
        <v>295</v>
      </c>
      <c r="D8" s="6">
        <f>-PPMT('360 IRA Input'!$C$13/12,$B$4-B9,$B$4,$F$4)</f>
        <v>42.115009069526309</v>
      </c>
      <c r="E8" s="6">
        <f>-IPMT('360 IRA Input'!$C$13/12,$B$4-B9,$B$4,$F$4)</f>
        <v>252.88499093047383</v>
      </c>
      <c r="F8" s="8">
        <f t="shared" si="2"/>
        <v>22478.663360737824</v>
      </c>
    </row>
    <row r="9" spans="1:6" x14ac:dyDescent="0.2">
      <c r="A9" s="1">
        <f t="shared" si="0"/>
        <v>5</v>
      </c>
      <c r="B9" s="1">
        <f t="shared" si="1"/>
        <v>173</v>
      </c>
      <c r="C9" s="5">
        <f>'360 IRA Input'!$C$14</f>
        <v>295</v>
      </c>
      <c r="D9" s="6">
        <f>-PPMT('360 IRA Input'!$C$13/12,$B$4-B10,$B$4,$F$4)</f>
        <v>42.588802974246917</v>
      </c>
      <c r="E9" s="6">
        <f>-IPMT('360 IRA Input'!$C$13/12,$B$4-B10,$B$4,$F$4)</f>
        <v>252.41119702575324</v>
      </c>
      <c r="F9" s="8">
        <f t="shared" si="2"/>
        <v>22436.548351668298</v>
      </c>
    </row>
    <row r="10" spans="1:6" x14ac:dyDescent="0.2">
      <c r="A10" s="1">
        <f t="shared" si="0"/>
        <v>6</v>
      </c>
      <c r="B10" s="1">
        <f t="shared" si="1"/>
        <v>172</v>
      </c>
      <c r="C10" s="5">
        <f>'360 IRA Input'!$C$14</f>
        <v>295</v>
      </c>
      <c r="D10" s="6">
        <f>-PPMT('360 IRA Input'!$C$13/12,$B$4-B11,$B$4,$F$4)</f>
        <v>43.067927060988374</v>
      </c>
      <c r="E10" s="6">
        <f>-IPMT('360 IRA Input'!$C$13/12,$B$4-B11,$B$4,$F$4)</f>
        <v>251.93207293901179</v>
      </c>
      <c r="F10" s="8">
        <f t="shared" si="2"/>
        <v>22393.959548694053</v>
      </c>
    </row>
    <row r="11" spans="1:6" x14ac:dyDescent="0.2">
      <c r="A11" s="1">
        <f t="shared" si="0"/>
        <v>7</v>
      </c>
      <c r="B11" s="1">
        <f t="shared" si="1"/>
        <v>171</v>
      </c>
      <c r="C11" s="5">
        <f>'360 IRA Input'!$C$14</f>
        <v>295</v>
      </c>
      <c r="D11" s="6">
        <f>-PPMT('360 IRA Input'!$C$13/12,$B$4-B12,$B$4,$F$4)</f>
        <v>43.55244129430509</v>
      </c>
      <c r="E11" s="6">
        <f>-IPMT('360 IRA Input'!$C$13/12,$B$4-B12,$B$4,$F$4)</f>
        <v>251.44755870569506</v>
      </c>
      <c r="F11" s="8">
        <f t="shared" si="2"/>
        <v>22350.891621633065</v>
      </c>
    </row>
    <row r="12" spans="1:6" x14ac:dyDescent="0.2">
      <c r="A12" s="1">
        <f t="shared" si="0"/>
        <v>8</v>
      </c>
      <c r="B12" s="1">
        <f t="shared" si="1"/>
        <v>170</v>
      </c>
      <c r="C12" s="5">
        <f>'360 IRA Input'!$C$14</f>
        <v>295</v>
      </c>
      <c r="D12" s="6">
        <f>-PPMT('360 IRA Input'!$C$13/12,$B$4-B13,$B$4,$F$4)</f>
        <v>44.042406313352764</v>
      </c>
      <c r="E12" s="6">
        <f>-IPMT('360 IRA Input'!$C$13/12,$B$4-B13,$B$4,$F$4)</f>
        <v>250.95759368664741</v>
      </c>
      <c r="F12" s="8">
        <f t="shared" si="2"/>
        <v>22307.33918033876</v>
      </c>
    </row>
    <row r="13" spans="1:6" x14ac:dyDescent="0.2">
      <c r="A13" s="1">
        <f t="shared" si="0"/>
        <v>9</v>
      </c>
      <c r="B13" s="1">
        <f t="shared" si="1"/>
        <v>169</v>
      </c>
      <c r="C13" s="5">
        <f>'360 IRA Input'!$C$14</f>
        <v>295</v>
      </c>
      <c r="D13" s="6">
        <f>-PPMT('360 IRA Input'!$C$13/12,$B$4-B14,$B$4,$F$4)</f>
        <v>44.53788343947771</v>
      </c>
      <c r="E13" s="6">
        <f>-IPMT('360 IRA Input'!$C$13/12,$B$4-B14,$B$4,$F$4)</f>
        <v>250.46211656052245</v>
      </c>
      <c r="F13" s="8">
        <f t="shared" si="2"/>
        <v>22263.296774025406</v>
      </c>
    </row>
    <row r="14" spans="1:6" x14ac:dyDescent="0.2">
      <c r="A14" s="1">
        <f t="shared" si="0"/>
        <v>10</v>
      </c>
      <c r="B14" s="1">
        <f t="shared" si="1"/>
        <v>168</v>
      </c>
      <c r="C14" s="5">
        <f>'360 IRA Input'!$C$14</f>
        <v>295</v>
      </c>
      <c r="D14" s="6">
        <f>-PPMT('360 IRA Input'!$C$13/12,$B$4-B15,$B$4,$F$4)</f>
        <v>45.038934683891441</v>
      </c>
      <c r="E14" s="6">
        <f>-IPMT('360 IRA Input'!$C$13/12,$B$4-B15,$B$4,$F$4)</f>
        <v>249.96106531610874</v>
      </c>
      <c r="F14" s="8">
        <f t="shared" si="2"/>
        <v>22218.75889058593</v>
      </c>
    </row>
    <row r="15" spans="1:6" x14ac:dyDescent="0.2">
      <c r="A15" s="1">
        <f t="shared" si="0"/>
        <v>11</v>
      </c>
      <c r="B15" s="1">
        <f t="shared" si="1"/>
        <v>167</v>
      </c>
      <c r="C15" s="5">
        <f>'360 IRA Input'!$C$14</f>
        <v>295</v>
      </c>
      <c r="D15" s="6">
        <f>-PPMT('360 IRA Input'!$C$13/12,$B$4-B16,$B$4,$F$4)</f>
        <v>45.545622755431658</v>
      </c>
      <c r="E15" s="6">
        <f>-IPMT('360 IRA Input'!$C$13/12,$B$4-B16,$B$4,$F$4)</f>
        <v>249.45437724456852</v>
      </c>
      <c r="F15" s="8">
        <f t="shared" si="2"/>
        <v>22173.719955902037</v>
      </c>
    </row>
    <row r="16" spans="1:6" x14ac:dyDescent="0.2">
      <c r="A16" s="2">
        <f t="shared" si="0"/>
        <v>12</v>
      </c>
      <c r="B16" s="3">
        <f t="shared" si="1"/>
        <v>166</v>
      </c>
      <c r="C16" s="5">
        <f>'360 IRA Input'!$C$14</f>
        <v>295</v>
      </c>
      <c r="D16" s="6">
        <f>-PPMT('360 IRA Input'!$C$13/12,$B$4-B17,$B$4,$F$4)</f>
        <v>46.058011068410607</v>
      </c>
      <c r="E16" s="6">
        <f>-IPMT('360 IRA Input'!$C$13/12,$B$4-B17,$B$4,$F$4)</f>
        <v>248.94198893158958</v>
      </c>
      <c r="F16" s="9">
        <f t="shared" si="2"/>
        <v>22128.174333146606</v>
      </c>
    </row>
    <row r="17" spans="1:6" x14ac:dyDescent="0.2">
      <c r="A17" s="1">
        <f t="shared" si="0"/>
        <v>13</v>
      </c>
      <c r="B17" s="1">
        <f t="shared" si="1"/>
        <v>165</v>
      </c>
      <c r="C17" s="5">
        <f>'360 IRA Input'!$C$14</f>
        <v>295</v>
      </c>
      <c r="D17" s="6">
        <f>-PPMT('360 IRA Input'!$C$13/12,$B$4-B18,$B$4,$F$4)</f>
        <v>46.576163750551586</v>
      </c>
      <c r="E17" s="6">
        <f>-IPMT('360 IRA Input'!$C$13/12,$B$4-B18,$B$4,$F$4)</f>
        <v>248.42383624944858</v>
      </c>
      <c r="F17" s="8">
        <f t="shared" si="2"/>
        <v>22082.116322078196</v>
      </c>
    </row>
    <row r="18" spans="1:6" x14ac:dyDescent="0.2">
      <c r="A18" s="1">
        <f t="shared" si="0"/>
        <v>14</v>
      </c>
      <c r="B18" s="1">
        <f t="shared" si="1"/>
        <v>164</v>
      </c>
      <c r="C18" s="5">
        <f>'360 IRA Input'!$C$14</f>
        <v>295</v>
      </c>
      <c r="D18" s="6">
        <f>-PPMT('360 IRA Input'!$C$13/12,$B$4-B19,$B$4,$F$4)</f>
        <v>47.100145651014898</v>
      </c>
      <c r="E18" s="6">
        <f>-IPMT('360 IRA Input'!$C$13/12,$B$4-B19,$B$4,$F$4)</f>
        <v>247.89985434898526</v>
      </c>
      <c r="F18" s="8">
        <f t="shared" si="2"/>
        <v>22035.540158327643</v>
      </c>
    </row>
    <row r="19" spans="1:6" x14ac:dyDescent="0.2">
      <c r="A19" s="1">
        <f t="shared" si="0"/>
        <v>15</v>
      </c>
      <c r="B19" s="1">
        <f t="shared" si="1"/>
        <v>163</v>
      </c>
      <c r="C19" s="5">
        <f>'360 IRA Input'!$C$14</f>
        <v>295</v>
      </c>
      <c r="D19" s="6">
        <f>-PPMT('360 IRA Input'!$C$13/12,$B$4-B20,$B$4,$F$4)</f>
        <v>47.630022348513975</v>
      </c>
      <c r="E19" s="6">
        <f>-IPMT('360 IRA Input'!$C$13/12,$B$4-B20,$B$4,$F$4)</f>
        <v>247.36997765148618</v>
      </c>
      <c r="F19" s="8">
        <f t="shared" si="2"/>
        <v>21988.440012676627</v>
      </c>
    </row>
    <row r="20" spans="1:6" x14ac:dyDescent="0.2">
      <c r="A20" s="1">
        <f t="shared" si="0"/>
        <v>16</v>
      </c>
      <c r="B20" s="1">
        <f t="shared" si="1"/>
        <v>162</v>
      </c>
      <c r="C20" s="5">
        <f>'360 IRA Input'!$C$14</f>
        <v>295</v>
      </c>
      <c r="D20" s="6">
        <f>-PPMT('360 IRA Input'!$C$13/12,$B$4-B21,$B$4,$F$4)</f>
        <v>48.165860159522801</v>
      </c>
      <c r="E20" s="6">
        <f>-IPMT('360 IRA Input'!$C$13/12,$B$4-B21,$B$4,$F$4)</f>
        <v>246.83413984047735</v>
      </c>
      <c r="F20" s="8">
        <f t="shared" si="2"/>
        <v>21940.809990328115</v>
      </c>
    </row>
    <row r="21" spans="1:6" x14ac:dyDescent="0.2">
      <c r="A21" s="1">
        <f t="shared" si="0"/>
        <v>17</v>
      </c>
      <c r="B21" s="1">
        <f t="shared" si="1"/>
        <v>161</v>
      </c>
      <c r="C21" s="5">
        <f>'360 IRA Input'!$C$14</f>
        <v>295</v>
      </c>
      <c r="D21" s="6">
        <f>-PPMT('360 IRA Input'!$C$13/12,$B$4-B22,$B$4,$F$4)</f>
        <v>48.707726146575851</v>
      </c>
      <c r="E21" s="6">
        <f>-IPMT('360 IRA Input'!$C$13/12,$B$4-B22,$B$4,$F$4)</f>
        <v>246.29227385342432</v>
      </c>
      <c r="F21" s="8">
        <f t="shared" si="2"/>
        <v>21892.644130168592</v>
      </c>
    </row>
    <row r="22" spans="1:6" x14ac:dyDescent="0.2">
      <c r="A22" s="1">
        <f t="shared" si="0"/>
        <v>18</v>
      </c>
      <c r="B22" s="1">
        <f t="shared" si="1"/>
        <v>160</v>
      </c>
      <c r="C22" s="5">
        <f>'360 IRA Input'!$C$14</f>
        <v>295</v>
      </c>
      <c r="D22" s="6">
        <f>-PPMT('360 IRA Input'!$C$13/12,$B$4-B23,$B$4,$F$4)</f>
        <v>49.255688126661148</v>
      </c>
      <c r="E22" s="6">
        <f>-IPMT('360 IRA Input'!$C$13/12,$B$4-B23,$B$4,$F$4)</f>
        <v>245.74431187333903</v>
      </c>
      <c r="F22" s="8">
        <f t="shared" si="2"/>
        <v>21843.936404022017</v>
      </c>
    </row>
    <row r="23" spans="1:6" x14ac:dyDescent="0.2">
      <c r="A23" s="1">
        <f t="shared" si="0"/>
        <v>19</v>
      </c>
      <c r="B23" s="1">
        <f t="shared" si="1"/>
        <v>159</v>
      </c>
      <c r="C23" s="5">
        <f>'360 IRA Input'!$C$14</f>
        <v>295</v>
      </c>
      <c r="D23" s="6">
        <f>-PPMT('360 IRA Input'!$C$13/12,$B$4-B24,$B$4,$F$4)</f>
        <v>49.809814679707941</v>
      </c>
      <c r="E23" s="6">
        <f>-IPMT('360 IRA Input'!$C$13/12,$B$4-B24,$B$4,$F$4)</f>
        <v>245.19018532029224</v>
      </c>
      <c r="F23" s="8">
        <f t="shared" si="2"/>
        <v>21794.680715895356</v>
      </c>
    </row>
    <row r="24" spans="1:6" x14ac:dyDescent="0.2">
      <c r="A24" s="1">
        <f t="shared" si="0"/>
        <v>20</v>
      </c>
      <c r="B24" s="1">
        <f t="shared" si="1"/>
        <v>158</v>
      </c>
      <c r="C24" s="5">
        <f>'360 IRA Input'!$C$14</f>
        <v>295</v>
      </c>
      <c r="D24" s="6">
        <f>-PPMT('360 IRA Input'!$C$13/12,$B$4-B25,$B$4,$F$4)</f>
        <v>50.370175157169776</v>
      </c>
      <c r="E24" s="6">
        <f>-IPMT('360 IRA Input'!$C$13/12,$B$4-B25,$B$4,$F$4)</f>
        <v>244.6298248428304</v>
      </c>
      <c r="F24" s="8">
        <f t="shared" si="2"/>
        <v>21744.870901215647</v>
      </c>
    </row>
    <row r="25" spans="1:6" x14ac:dyDescent="0.2">
      <c r="A25" s="1">
        <f t="shared" si="0"/>
        <v>21</v>
      </c>
      <c r="B25" s="1">
        <f t="shared" si="1"/>
        <v>157</v>
      </c>
      <c r="C25" s="5">
        <f>'360 IRA Input'!$C$14</f>
        <v>295</v>
      </c>
      <c r="D25" s="6">
        <f>-PPMT('360 IRA Input'!$C$13/12,$B$4-B26,$B$4,$F$4)</f>
        <v>50.936839690704076</v>
      </c>
      <c r="E25" s="6">
        <f>-IPMT('360 IRA Input'!$C$13/12,$B$4-B26,$B$4,$F$4)</f>
        <v>244.06316030929611</v>
      </c>
      <c r="F25" s="8">
        <f t="shared" si="2"/>
        <v>21694.500726058479</v>
      </c>
    </row>
    <row r="26" spans="1:6" x14ac:dyDescent="0.2">
      <c r="A26" s="1">
        <f t="shared" si="0"/>
        <v>22</v>
      </c>
      <c r="B26" s="1">
        <f t="shared" si="1"/>
        <v>156</v>
      </c>
      <c r="C26" s="5">
        <f>'360 IRA Input'!$C$14</f>
        <v>295</v>
      </c>
      <c r="D26" s="6">
        <f>-PPMT('360 IRA Input'!$C$13/12,$B$4-B27,$B$4,$F$4)</f>
        <v>51.509879200949577</v>
      </c>
      <c r="E26" s="6">
        <f>-IPMT('360 IRA Input'!$C$13/12,$B$4-B27,$B$4,$F$4)</f>
        <v>243.4901207990506</v>
      </c>
      <c r="F26" s="8">
        <f t="shared" si="2"/>
        <v>21643.563886367774</v>
      </c>
    </row>
    <row r="27" spans="1:6" x14ac:dyDescent="0.2">
      <c r="A27" s="1">
        <f t="shared" si="0"/>
        <v>23</v>
      </c>
      <c r="B27" s="1">
        <f t="shared" si="1"/>
        <v>155</v>
      </c>
      <c r="C27" s="5">
        <f>'360 IRA Input'!$C$14</f>
        <v>295</v>
      </c>
      <c r="D27" s="6">
        <f>-PPMT('360 IRA Input'!$C$13/12,$B$4-B28,$B$4,$F$4)</f>
        <v>52.089365406402244</v>
      </c>
      <c r="E27" s="6">
        <f>-IPMT('360 IRA Input'!$C$13/12,$B$4-B28,$B$4,$F$4)</f>
        <v>242.91063459359793</v>
      </c>
      <c r="F27" s="8">
        <f t="shared" si="2"/>
        <v>21592.054007166826</v>
      </c>
    </row>
    <row r="28" spans="1:6" x14ac:dyDescent="0.2">
      <c r="A28" s="2">
        <f t="shared" si="0"/>
        <v>24</v>
      </c>
      <c r="B28" s="3">
        <f t="shared" si="1"/>
        <v>154</v>
      </c>
      <c r="C28" s="5">
        <f>'360 IRA Input'!$C$14</f>
        <v>295</v>
      </c>
      <c r="D28" s="6">
        <f>-PPMT('360 IRA Input'!$C$13/12,$B$4-B29,$B$4,$F$4)</f>
        <v>52.675370832391238</v>
      </c>
      <c r="E28" s="6">
        <f>-IPMT('360 IRA Input'!$C$13/12,$B$4-B29,$B$4,$F$4)</f>
        <v>242.32462916760895</v>
      </c>
      <c r="F28" s="9">
        <f t="shared" si="2"/>
        <v>21539.964641760424</v>
      </c>
    </row>
    <row r="29" spans="1:6" x14ac:dyDescent="0.2">
      <c r="A29" s="1">
        <f t="shared" si="0"/>
        <v>25</v>
      </c>
      <c r="B29" s="1">
        <f t="shared" si="1"/>
        <v>153</v>
      </c>
      <c r="C29" s="5">
        <f>'360 IRA Input'!$C$14</f>
        <v>295</v>
      </c>
      <c r="D29" s="6">
        <f>-PPMT('360 IRA Input'!$C$13/12,$B$4-B30,$B$4,$F$4)</f>
        <v>53.26796882015573</v>
      </c>
      <c r="E29" s="6">
        <f>-IPMT('360 IRA Input'!$C$13/12,$B$4-B30,$B$4,$F$4)</f>
        <v>241.73203117984445</v>
      </c>
      <c r="F29" s="8">
        <f t="shared" si="2"/>
        <v>21487.289270928031</v>
      </c>
    </row>
    <row r="30" spans="1:6" x14ac:dyDescent="0.2">
      <c r="A30" s="1">
        <f t="shared" si="0"/>
        <v>26</v>
      </c>
      <c r="B30" s="1">
        <f t="shared" si="1"/>
        <v>152</v>
      </c>
      <c r="C30" s="5">
        <f>'360 IRA Input'!$C$14</f>
        <v>295</v>
      </c>
      <c r="D30" s="6">
        <f>-PPMT('360 IRA Input'!$C$13/12,$B$4-B31,$B$4,$F$4)</f>
        <v>53.867233536023939</v>
      </c>
      <c r="E30" s="6">
        <f>-IPMT('360 IRA Input'!$C$13/12,$B$4-B31,$B$4,$F$4)</f>
        <v>241.13276646397622</v>
      </c>
      <c r="F30" s="8">
        <f t="shared" si="2"/>
        <v>21434.021302107874</v>
      </c>
    </row>
    <row r="31" spans="1:6" x14ac:dyDescent="0.2">
      <c r="A31" s="1">
        <f t="shared" si="0"/>
        <v>27</v>
      </c>
      <c r="B31" s="1">
        <f t="shared" si="1"/>
        <v>151</v>
      </c>
      <c r="C31" s="5">
        <f>'360 IRA Input'!$C$14</f>
        <v>295</v>
      </c>
      <c r="D31" s="6">
        <f>-PPMT('360 IRA Input'!$C$13/12,$B$4-B32,$B$4,$F$4)</f>
        <v>54.473239980695389</v>
      </c>
      <c r="E31" s="6">
        <f>-IPMT('360 IRA Input'!$C$13/12,$B$4-B32,$B$4,$F$4)</f>
        <v>240.52676001930476</v>
      </c>
      <c r="F31" s="8">
        <f t="shared" si="2"/>
        <v>21380.15406857185</v>
      </c>
    </row>
    <row r="32" spans="1:6" x14ac:dyDescent="0.2">
      <c r="A32" s="1">
        <f t="shared" si="0"/>
        <v>28</v>
      </c>
      <c r="B32" s="1">
        <f t="shared" si="1"/>
        <v>150</v>
      </c>
      <c r="C32" s="5">
        <f>'360 IRA Input'!$C$14</f>
        <v>295</v>
      </c>
      <c r="D32" s="6">
        <f>-PPMT('360 IRA Input'!$C$13/12,$B$4-B33,$B$4,$F$4)</f>
        <v>55.086063998627544</v>
      </c>
      <c r="E32" s="6">
        <f>-IPMT('360 IRA Input'!$C$13/12,$B$4-B33,$B$4,$F$4)</f>
        <v>239.9139360013726</v>
      </c>
      <c r="F32" s="8">
        <f t="shared" si="2"/>
        <v>21325.680828591154</v>
      </c>
    </row>
    <row r="33" spans="1:6" x14ac:dyDescent="0.2">
      <c r="A33" s="1">
        <f t="shared" si="0"/>
        <v>29</v>
      </c>
      <c r="B33" s="1">
        <f t="shared" si="1"/>
        <v>149</v>
      </c>
      <c r="C33" s="5">
        <f>'360 IRA Input'!$C$14</f>
        <v>295</v>
      </c>
      <c r="D33" s="6">
        <f>-PPMT('360 IRA Input'!$C$13/12,$B$4-B34,$B$4,$F$4)</f>
        <v>55.705782287528116</v>
      </c>
      <c r="E33" s="6">
        <f>-IPMT('360 IRA Input'!$C$13/12,$B$4-B34,$B$4,$F$4)</f>
        <v>239.29421771247203</v>
      </c>
      <c r="F33" s="8">
        <f t="shared" si="2"/>
        <v>21270.594764592526</v>
      </c>
    </row>
    <row r="34" spans="1:6" x14ac:dyDescent="0.2">
      <c r="A34" s="1">
        <f t="shared" si="0"/>
        <v>30</v>
      </c>
      <c r="B34" s="1">
        <f t="shared" si="1"/>
        <v>148</v>
      </c>
      <c r="C34" s="5">
        <f>'360 IRA Input'!$C$14</f>
        <v>295</v>
      </c>
      <c r="D34" s="6">
        <f>-PPMT('360 IRA Input'!$C$13/12,$B$4-B35,$B$4,$F$4)</f>
        <v>56.332472407954135</v>
      </c>
      <c r="E34" s="6">
        <f>-IPMT('360 IRA Input'!$C$13/12,$B$4-B35,$B$4,$F$4)</f>
        <v>238.66752759204601</v>
      </c>
      <c r="F34" s="8">
        <f t="shared" si="2"/>
        <v>21214.888982304998</v>
      </c>
    </row>
    <row r="35" spans="1:6" x14ac:dyDescent="0.2">
      <c r="A35" s="1">
        <f t="shared" si="0"/>
        <v>31</v>
      </c>
      <c r="B35" s="1">
        <f t="shared" si="1"/>
        <v>147</v>
      </c>
      <c r="C35" s="5">
        <f>'360 IRA Input'!$C$14</f>
        <v>295</v>
      </c>
      <c r="D35" s="6">
        <f>-PPMT('360 IRA Input'!$C$13/12,$B$4-B36,$B$4,$F$4)</f>
        <v>56.966212793018947</v>
      </c>
      <c r="E35" s="6">
        <f>-IPMT('360 IRA Input'!$C$13/12,$B$4-B36,$B$4,$F$4)</f>
        <v>238.03378720698123</v>
      </c>
      <c r="F35" s="8">
        <f t="shared" si="2"/>
        <v>21158.556509897044</v>
      </c>
    </row>
    <row r="36" spans="1:6" x14ac:dyDescent="0.2">
      <c r="A36" s="1">
        <f t="shared" si="0"/>
        <v>32</v>
      </c>
      <c r="B36" s="1">
        <f t="shared" si="1"/>
        <v>146</v>
      </c>
      <c r="C36" s="5">
        <f>'360 IRA Input'!$C$14</f>
        <v>295</v>
      </c>
      <c r="D36" s="6">
        <f>-PPMT('360 IRA Input'!$C$13/12,$B$4-B37,$B$4,$F$4)</f>
        <v>57.607082758208612</v>
      </c>
      <c r="E36" s="6">
        <f>-IPMT('360 IRA Input'!$C$13/12,$B$4-B37,$B$4,$F$4)</f>
        <v>237.39291724179157</v>
      </c>
      <c r="F36" s="8">
        <f t="shared" si="2"/>
        <v>21101.590297104023</v>
      </c>
    </row>
    <row r="37" spans="1:6" x14ac:dyDescent="0.2">
      <c r="A37" s="1">
        <f t="shared" si="0"/>
        <v>33</v>
      </c>
      <c r="B37" s="1">
        <f t="shared" si="1"/>
        <v>145</v>
      </c>
      <c r="C37" s="5">
        <f>'360 IRA Input'!$C$14</f>
        <v>295</v>
      </c>
      <c r="D37" s="6">
        <f>-PPMT('360 IRA Input'!$C$13/12,$B$4-B38,$B$4,$F$4)</f>
        <v>58.255162511308413</v>
      </c>
      <c r="E37" s="6">
        <f>-IPMT('360 IRA Input'!$C$13/12,$B$4-B38,$B$4,$F$4)</f>
        <v>236.74483748869176</v>
      </c>
      <c r="F37" s="8">
        <f t="shared" si="2"/>
        <v>21043.983214345815</v>
      </c>
    </row>
    <row r="38" spans="1:6" x14ac:dyDescent="0.2">
      <c r="A38" s="1">
        <f t="shared" si="0"/>
        <v>34</v>
      </c>
      <c r="B38" s="1">
        <f t="shared" si="1"/>
        <v>144</v>
      </c>
      <c r="C38" s="5">
        <f>'360 IRA Input'!$C$14</f>
        <v>295</v>
      </c>
      <c r="D38" s="6">
        <f>-PPMT('360 IRA Input'!$C$13/12,$B$4-B39,$B$4,$F$4)</f>
        <v>58.910533162441389</v>
      </c>
      <c r="E38" s="6">
        <f>-IPMT('360 IRA Input'!$C$13/12,$B$4-B39,$B$4,$F$4)</f>
        <v>236.0894668375588</v>
      </c>
      <c r="F38" s="8">
        <f t="shared" si="2"/>
        <v>20985.728051834507</v>
      </c>
    </row>
    <row r="39" spans="1:6" x14ac:dyDescent="0.2">
      <c r="A39" s="1">
        <f t="shared" si="0"/>
        <v>35</v>
      </c>
      <c r="B39" s="1">
        <f t="shared" si="1"/>
        <v>143</v>
      </c>
      <c r="C39" s="5">
        <f>'360 IRA Input'!$C$14</f>
        <v>295</v>
      </c>
      <c r="D39" s="6">
        <f>-PPMT('360 IRA Input'!$C$13/12,$B$4-B40,$B$4,$F$4)</f>
        <v>59.573276734219512</v>
      </c>
      <c r="E39" s="6">
        <f>-IPMT('360 IRA Input'!$C$13/12,$B$4-B40,$B$4,$F$4)</f>
        <v>235.42672326578062</v>
      </c>
      <c r="F39" s="8">
        <f t="shared" si="2"/>
        <v>20926.817518672065</v>
      </c>
    </row>
    <row r="40" spans="1:6" x14ac:dyDescent="0.2">
      <c r="A40" s="2">
        <f t="shared" si="0"/>
        <v>36</v>
      </c>
      <c r="B40" s="3">
        <f t="shared" si="1"/>
        <v>142</v>
      </c>
      <c r="C40" s="5">
        <f>'360 IRA Input'!$C$14</f>
        <v>295</v>
      </c>
      <c r="D40" s="6">
        <f>-PPMT('360 IRA Input'!$C$13/12,$B$4-B41,$B$4,$F$4)</f>
        <v>60.243476172009267</v>
      </c>
      <c r="E40" s="6">
        <f>-IPMT('360 IRA Input'!$C$13/12,$B$4-B41,$B$4,$F$4)</f>
        <v>234.75652382799092</v>
      </c>
      <c r="F40" s="9">
        <f t="shared" si="2"/>
        <v>20867.244241937846</v>
      </c>
    </row>
    <row r="41" spans="1:6" x14ac:dyDescent="0.2">
      <c r="A41" s="1">
        <f t="shared" si="0"/>
        <v>37</v>
      </c>
      <c r="B41" s="1">
        <f t="shared" si="1"/>
        <v>141</v>
      </c>
      <c r="C41" s="5">
        <f>'360 IRA Input'!$C$14</f>
        <v>295</v>
      </c>
      <c r="D41" s="6">
        <f>-PPMT('360 IRA Input'!$C$13/12,$B$4-B42,$B$4,$F$4)</f>
        <v>60.921215354312615</v>
      </c>
      <c r="E41" s="6">
        <f>-IPMT('360 IRA Input'!$C$13/12,$B$4-B42,$B$4,$F$4)</f>
        <v>234.07878464568756</v>
      </c>
      <c r="F41" s="8">
        <f t="shared" si="2"/>
        <v>20807.000765765835</v>
      </c>
    </row>
    <row r="42" spans="1:6" x14ac:dyDescent="0.2">
      <c r="A42" s="1">
        <f t="shared" si="0"/>
        <v>38</v>
      </c>
      <c r="B42" s="1">
        <f t="shared" si="1"/>
        <v>140</v>
      </c>
      <c r="C42" s="5">
        <f>'360 IRA Input'!$C$14</f>
        <v>295</v>
      </c>
      <c r="D42" s="6">
        <f>-PPMT('360 IRA Input'!$C$13/12,$B$4-B43,$B$4,$F$4)</f>
        <v>61.606579103264764</v>
      </c>
      <c r="E42" s="6">
        <f>-IPMT('360 IRA Input'!$C$13/12,$B$4-B43,$B$4,$F$4)</f>
        <v>233.39342089673539</v>
      </c>
      <c r="F42" s="8">
        <f t="shared" si="2"/>
        <v>20746.079550411523</v>
      </c>
    </row>
    <row r="43" spans="1:6" x14ac:dyDescent="0.2">
      <c r="A43" s="1">
        <f t="shared" si="0"/>
        <v>39</v>
      </c>
      <c r="B43" s="1">
        <f t="shared" si="1"/>
        <v>139</v>
      </c>
      <c r="C43" s="5">
        <f>'360 IRA Input'!$C$14</f>
        <v>295</v>
      </c>
      <c r="D43" s="6">
        <f>-PPMT('360 IRA Input'!$C$13/12,$B$4-B44,$B$4,$F$4)</f>
        <v>62.299653195250073</v>
      </c>
      <c r="E43" s="6">
        <f>-IPMT('360 IRA Input'!$C$13/12,$B$4-B44,$B$4,$F$4)</f>
        <v>232.70034680475007</v>
      </c>
      <c r="F43" s="8">
        <f t="shared" si="2"/>
        <v>20684.47297130826</v>
      </c>
    </row>
    <row r="44" spans="1:6" x14ac:dyDescent="0.2">
      <c r="A44" s="1">
        <f t="shared" si="0"/>
        <v>40</v>
      </c>
      <c r="B44" s="1">
        <f t="shared" si="1"/>
        <v>138</v>
      </c>
      <c r="C44" s="5">
        <f>'360 IRA Input'!$C$14</f>
        <v>295</v>
      </c>
      <c r="D44" s="6">
        <f>-PPMT('360 IRA Input'!$C$13/12,$B$4-B45,$B$4,$F$4)</f>
        <v>63.00052437163729</v>
      </c>
      <c r="E44" s="6">
        <f>-IPMT('360 IRA Input'!$C$13/12,$B$4-B45,$B$4,$F$4)</f>
        <v>231.99947562836289</v>
      </c>
      <c r="F44" s="8">
        <f t="shared" si="2"/>
        <v>20622.173318113011</v>
      </c>
    </row>
    <row r="45" spans="1:6" x14ac:dyDescent="0.2">
      <c r="A45" s="1">
        <f t="shared" si="0"/>
        <v>41</v>
      </c>
      <c r="B45" s="1">
        <f t="shared" si="1"/>
        <v>137</v>
      </c>
      <c r="C45" s="5">
        <f>'360 IRA Input'!$C$14</f>
        <v>295</v>
      </c>
      <c r="D45" s="6">
        <f>-PPMT('360 IRA Input'!$C$13/12,$B$4-B46,$B$4,$F$4)</f>
        <v>63.709280349635691</v>
      </c>
      <c r="E45" s="6">
        <f>-IPMT('360 IRA Input'!$C$13/12,$B$4-B46,$B$4,$F$4)</f>
        <v>231.29071965036448</v>
      </c>
      <c r="F45" s="8">
        <f t="shared" si="2"/>
        <v>20559.172793741374</v>
      </c>
    </row>
    <row r="46" spans="1:6" x14ac:dyDescent="0.2">
      <c r="A46" s="1">
        <f t="shared" si="0"/>
        <v>42</v>
      </c>
      <c r="B46" s="1">
        <f t="shared" si="1"/>
        <v>136</v>
      </c>
      <c r="C46" s="5">
        <f>'360 IRA Input'!$C$14</f>
        <v>295</v>
      </c>
      <c r="D46" s="6">
        <f>-PPMT('360 IRA Input'!$C$13/12,$B$4-B47,$B$4,$F$4)</f>
        <v>64.42600983327327</v>
      </c>
      <c r="E46" s="6">
        <f>-IPMT('360 IRA Input'!$C$13/12,$B$4-B47,$B$4,$F$4)</f>
        <v>230.57399016672687</v>
      </c>
      <c r="F46" s="8">
        <f t="shared" si="2"/>
        <v>20495.46351339174</v>
      </c>
    </row>
    <row r="47" spans="1:6" x14ac:dyDescent="0.2">
      <c r="A47" s="1">
        <f t="shared" si="0"/>
        <v>43</v>
      </c>
      <c r="B47" s="1">
        <f t="shared" si="1"/>
        <v>135</v>
      </c>
      <c r="C47" s="5">
        <f>'360 IRA Input'!$C$14</f>
        <v>295</v>
      </c>
      <c r="D47" s="6">
        <f>-PPMT('360 IRA Input'!$C$13/12,$B$4-B48,$B$4,$F$4)</f>
        <v>65.150802524498459</v>
      </c>
      <c r="E47" s="6">
        <f>-IPMT('360 IRA Input'!$C$13/12,$B$4-B48,$B$4,$F$4)</f>
        <v>229.84919747550171</v>
      </c>
      <c r="F47" s="8">
        <f t="shared" si="2"/>
        <v>20431.037503558466</v>
      </c>
    </row>
    <row r="48" spans="1:6" x14ac:dyDescent="0.2">
      <c r="A48" s="1">
        <f t="shared" si="0"/>
        <v>44</v>
      </c>
      <c r="B48" s="1">
        <f t="shared" si="1"/>
        <v>134</v>
      </c>
      <c r="C48" s="5">
        <f>'360 IRA Input'!$C$14</f>
        <v>295</v>
      </c>
      <c r="D48" s="6">
        <f>-PPMT('360 IRA Input'!$C$13/12,$B$4-B49,$B$4,$F$4)</f>
        <v>65.883749134406671</v>
      </c>
      <c r="E48" s="6">
        <f>-IPMT('360 IRA Input'!$C$13/12,$B$4-B49,$B$4,$F$4)</f>
        <v>229.11625086559351</v>
      </c>
      <c r="F48" s="8">
        <f t="shared" si="2"/>
        <v>20365.886701033967</v>
      </c>
    </row>
    <row r="49" spans="1:6" x14ac:dyDescent="0.2">
      <c r="A49" s="1">
        <f t="shared" si="0"/>
        <v>45</v>
      </c>
      <c r="B49" s="1">
        <f t="shared" si="1"/>
        <v>133</v>
      </c>
      <c r="C49" s="5">
        <f>'360 IRA Input'!$C$14</f>
        <v>295</v>
      </c>
      <c r="D49" s="6">
        <f>-PPMT('360 IRA Input'!$C$13/12,$B$4-B50,$B$4,$F$4)</f>
        <v>66.624941394593307</v>
      </c>
      <c r="E49" s="6">
        <f>-IPMT('360 IRA Input'!$C$13/12,$B$4-B50,$B$4,$F$4)</f>
        <v>228.37505860540688</v>
      </c>
      <c r="F49" s="8">
        <f t="shared" si="2"/>
        <v>20300.002951899562</v>
      </c>
    </row>
    <row r="50" spans="1:6" x14ac:dyDescent="0.2">
      <c r="A50" s="1">
        <f t="shared" si="0"/>
        <v>46</v>
      </c>
      <c r="B50" s="1">
        <f t="shared" si="1"/>
        <v>132</v>
      </c>
      <c r="C50" s="5">
        <f>'360 IRA Input'!$C$14</f>
        <v>295</v>
      </c>
      <c r="D50" s="6">
        <f>-PPMT('360 IRA Input'!$C$13/12,$B$4-B51,$B$4,$F$4)</f>
        <v>67.374472068634333</v>
      </c>
      <c r="E50" s="6">
        <f>-IPMT('360 IRA Input'!$C$13/12,$B$4-B51,$B$4,$F$4)</f>
        <v>227.62552793136581</v>
      </c>
      <c r="F50" s="8">
        <f t="shared" si="2"/>
        <v>20233.37801050497</v>
      </c>
    </row>
    <row r="51" spans="1:6" x14ac:dyDescent="0.2">
      <c r="A51" s="1">
        <f t="shared" si="0"/>
        <v>47</v>
      </c>
      <c r="B51" s="1">
        <f t="shared" si="1"/>
        <v>131</v>
      </c>
      <c r="C51" s="5">
        <f>'360 IRA Input'!$C$14</f>
        <v>295</v>
      </c>
      <c r="D51" s="6">
        <f>-PPMT('360 IRA Input'!$C$13/12,$B$4-B52,$B$4,$F$4)</f>
        <v>68.132434963696028</v>
      </c>
      <c r="E51" s="6">
        <f>-IPMT('360 IRA Input'!$C$13/12,$B$4-B52,$B$4,$F$4)</f>
        <v>226.86756503630414</v>
      </c>
      <c r="F51" s="8">
        <f t="shared" si="2"/>
        <v>20166.003538436336</v>
      </c>
    </row>
    <row r="52" spans="1:6" x14ac:dyDescent="0.2">
      <c r="A52" s="2">
        <f t="shared" si="0"/>
        <v>48</v>
      </c>
      <c r="B52" s="3">
        <f t="shared" si="1"/>
        <v>130</v>
      </c>
      <c r="C52" s="5">
        <f>'360 IRA Input'!$C$14</f>
        <v>295</v>
      </c>
      <c r="D52" s="6">
        <f>-PPMT('360 IRA Input'!$C$13/12,$B$4-B53,$B$4,$F$4)</f>
        <v>68.898924942275428</v>
      </c>
      <c r="E52" s="6">
        <f>-IPMT('360 IRA Input'!$C$13/12,$B$4-B53,$B$4,$F$4)</f>
        <v>226.10107505772473</v>
      </c>
      <c r="F52" s="9">
        <f t="shared" si="2"/>
        <v>20097.87110347264</v>
      </c>
    </row>
    <row r="53" spans="1:6" x14ac:dyDescent="0.2">
      <c r="A53" s="1">
        <f t="shared" si="0"/>
        <v>49</v>
      </c>
      <c r="B53" s="1">
        <f t="shared" si="1"/>
        <v>129</v>
      </c>
      <c r="C53" s="5">
        <f>'360 IRA Input'!$C$14</f>
        <v>295</v>
      </c>
      <c r="D53" s="6">
        <f>-PPMT('360 IRA Input'!$C$13/12,$B$4-B54,$B$4,$F$4)</f>
        <v>69.674037934072771</v>
      </c>
      <c r="E53" s="6">
        <f>-IPMT('360 IRA Input'!$C$13/12,$B$4-B54,$B$4,$F$4)</f>
        <v>225.32596206592743</v>
      </c>
      <c r="F53" s="8">
        <f t="shared" si="2"/>
        <v>20028.972178530366</v>
      </c>
    </row>
    <row r="54" spans="1:6" x14ac:dyDescent="0.2">
      <c r="A54" s="1">
        <f t="shared" si="0"/>
        <v>50</v>
      </c>
      <c r="B54" s="1">
        <f t="shared" si="1"/>
        <v>128</v>
      </c>
      <c r="C54" s="5">
        <f>'360 IRA Input'!$C$14</f>
        <v>295</v>
      </c>
      <c r="D54" s="6">
        <f>-PPMT('360 IRA Input'!$C$13/12,$B$4-B55,$B$4,$F$4)</f>
        <v>70.457870947997534</v>
      </c>
      <c r="E54" s="6">
        <f>-IPMT('360 IRA Input'!$C$13/12,$B$4-B55,$B$4,$F$4)</f>
        <v>224.54212905200265</v>
      </c>
      <c r="F54" s="8">
        <f t="shared" si="2"/>
        <v>19959.298140596293</v>
      </c>
    </row>
    <row r="55" spans="1:6" x14ac:dyDescent="0.2">
      <c r="A55" s="1">
        <f t="shared" si="0"/>
        <v>51</v>
      </c>
      <c r="B55" s="1">
        <f t="shared" si="1"/>
        <v>127</v>
      </c>
      <c r="C55" s="5">
        <f>'360 IRA Input'!$C$14</f>
        <v>295</v>
      </c>
      <c r="D55" s="6">
        <f>-PPMT('360 IRA Input'!$C$13/12,$B$4-B56,$B$4,$F$4)</f>
        <v>71.25052208430958</v>
      </c>
      <c r="E55" s="6">
        <f>-IPMT('360 IRA Input'!$C$13/12,$B$4-B56,$B$4,$F$4)</f>
        <v>223.74947791569059</v>
      </c>
      <c r="F55" s="8">
        <f t="shared" si="2"/>
        <v>19888.840269648295</v>
      </c>
    </row>
    <row r="56" spans="1:6" x14ac:dyDescent="0.2">
      <c r="A56" s="1">
        <f t="shared" si="0"/>
        <v>52</v>
      </c>
      <c r="B56" s="1">
        <f t="shared" si="1"/>
        <v>126</v>
      </c>
      <c r="C56" s="5">
        <f>'360 IRA Input'!$C$14</f>
        <v>295</v>
      </c>
      <c r="D56" s="6">
        <f>-PPMT('360 IRA Input'!$C$13/12,$B$4-B57,$B$4,$F$4)</f>
        <v>72.052090546896792</v>
      </c>
      <c r="E56" s="6">
        <f>-IPMT('360 IRA Input'!$C$13/12,$B$4-B57,$B$4,$F$4)</f>
        <v>222.94790945310339</v>
      </c>
      <c r="F56" s="8">
        <f t="shared" si="2"/>
        <v>19817.589747563987</v>
      </c>
    </row>
    <row r="57" spans="1:6" x14ac:dyDescent="0.2">
      <c r="A57" s="1">
        <f t="shared" si="0"/>
        <v>53</v>
      </c>
      <c r="B57" s="1">
        <f t="shared" si="1"/>
        <v>125</v>
      </c>
      <c r="C57" s="5">
        <f>'360 IRA Input'!$C$14</f>
        <v>295</v>
      </c>
      <c r="D57" s="6">
        <f>-PPMT('360 IRA Input'!$C$13/12,$B$4-B58,$B$4,$F$4)</f>
        <v>72.862676655690933</v>
      </c>
      <c r="E57" s="6">
        <f>-IPMT('360 IRA Input'!$C$13/12,$B$4-B58,$B$4,$F$4)</f>
        <v>222.13732334430921</v>
      </c>
      <c r="F57" s="8">
        <f t="shared" si="2"/>
        <v>19745.537657017088</v>
      </c>
    </row>
    <row r="58" spans="1:6" x14ac:dyDescent="0.2">
      <c r="A58" s="1">
        <f t="shared" si="0"/>
        <v>54</v>
      </c>
      <c r="B58" s="1">
        <f t="shared" si="1"/>
        <v>124</v>
      </c>
      <c r="C58" s="5">
        <f>'360 IRA Input'!$C$14</f>
        <v>295</v>
      </c>
      <c r="D58" s="6">
        <f>-PPMT('360 IRA Input'!$C$13/12,$B$4-B59,$B$4,$F$4)</f>
        <v>73.682381859223099</v>
      </c>
      <c r="E58" s="6">
        <f>-IPMT('360 IRA Input'!$C$13/12,$B$4-B59,$B$4,$F$4)</f>
        <v>221.31761814077709</v>
      </c>
      <c r="F58" s="8">
        <f t="shared" si="2"/>
        <v>19672.674980361397</v>
      </c>
    </row>
    <row r="59" spans="1:6" x14ac:dyDescent="0.2">
      <c r="A59" s="1">
        <f t="shared" si="0"/>
        <v>55</v>
      </c>
      <c r="B59" s="1">
        <f t="shared" si="1"/>
        <v>123</v>
      </c>
      <c r="C59" s="5">
        <f>'360 IRA Input'!$C$14</f>
        <v>295</v>
      </c>
      <c r="D59" s="6">
        <f>-PPMT('360 IRA Input'!$C$13/12,$B$4-B60,$B$4,$F$4)</f>
        <v>74.511308747320484</v>
      </c>
      <c r="E59" s="6">
        <f>-IPMT('360 IRA Input'!$C$13/12,$B$4-B60,$B$4,$F$4)</f>
        <v>220.48869125267967</v>
      </c>
      <c r="F59" s="8">
        <f t="shared" si="2"/>
        <v>19598.992598502173</v>
      </c>
    </row>
    <row r="60" spans="1:6" x14ac:dyDescent="0.2">
      <c r="A60" s="1">
        <f t="shared" si="0"/>
        <v>56</v>
      </c>
      <c r="B60" s="1">
        <f t="shared" si="1"/>
        <v>122</v>
      </c>
      <c r="C60" s="5">
        <f>'360 IRA Input'!$C$14</f>
        <v>295</v>
      </c>
      <c r="D60" s="6">
        <f>-PPMT('360 IRA Input'!$C$13/12,$B$4-B61,$B$4,$F$4)</f>
        <v>75.349561063946012</v>
      </c>
      <c r="E60" s="6">
        <f>-IPMT('360 IRA Input'!$C$13/12,$B$4-B61,$B$4,$F$4)</f>
        <v>219.65043893605417</v>
      </c>
      <c r="F60" s="8">
        <f t="shared" si="2"/>
        <v>19524.481289754851</v>
      </c>
    </row>
    <row r="61" spans="1:6" x14ac:dyDescent="0.2">
      <c r="A61" s="1">
        <f t="shared" si="0"/>
        <v>57</v>
      </c>
      <c r="B61" s="1">
        <f t="shared" si="1"/>
        <v>121</v>
      </c>
      <c r="C61" s="5">
        <f>'360 IRA Input'!$C$14</f>
        <v>295</v>
      </c>
      <c r="D61" s="6">
        <f>-PPMT('360 IRA Input'!$C$13/12,$B$4-B62,$B$4,$F$4)</f>
        <v>76.197243720182286</v>
      </c>
      <c r="E61" s="6">
        <f>-IPMT('360 IRA Input'!$C$13/12,$B$4-B62,$B$4,$F$4)</f>
        <v>218.80275627981788</v>
      </c>
      <c r="F61" s="8">
        <f t="shared" si="2"/>
        <v>19449.131728690903</v>
      </c>
    </row>
    <row r="62" spans="1:6" x14ac:dyDescent="0.2">
      <c r="A62" s="1">
        <f t="shared" si="0"/>
        <v>58</v>
      </c>
      <c r="B62" s="1">
        <f t="shared" si="1"/>
        <v>120</v>
      </c>
      <c r="C62" s="5">
        <f>'360 IRA Input'!$C$14</f>
        <v>295</v>
      </c>
      <c r="D62" s="6">
        <f>-PPMT('360 IRA Input'!$C$13/12,$B$4-B63,$B$4,$F$4)</f>
        <v>77.054462807361716</v>
      </c>
      <c r="E62" s="6">
        <f>-IPMT('360 IRA Input'!$C$13/12,$B$4-B63,$B$4,$F$4)</f>
        <v>217.94553719263848</v>
      </c>
      <c r="F62" s="8">
        <f t="shared" si="2"/>
        <v>19372.934484970719</v>
      </c>
    </row>
    <row r="63" spans="1:6" x14ac:dyDescent="0.2">
      <c r="A63" s="1">
        <f t="shared" si="0"/>
        <v>59</v>
      </c>
      <c r="B63" s="1">
        <f t="shared" si="1"/>
        <v>119</v>
      </c>
      <c r="C63" s="5">
        <f>'360 IRA Input'!$C$14</f>
        <v>295</v>
      </c>
      <c r="D63" s="6">
        <f>-PPMT('360 IRA Input'!$C$13/12,$B$4-B64,$B$4,$F$4)</f>
        <v>77.92132561034434</v>
      </c>
      <c r="E63" s="6">
        <f>-IPMT('360 IRA Input'!$C$13/12,$B$4-B64,$B$4,$F$4)</f>
        <v>217.07867438965584</v>
      </c>
      <c r="F63" s="8">
        <f t="shared" si="2"/>
        <v>19295.880022163357</v>
      </c>
    </row>
    <row r="64" spans="1:6" x14ac:dyDescent="0.2">
      <c r="A64" s="2">
        <f t="shared" si="0"/>
        <v>60</v>
      </c>
      <c r="B64" s="3">
        <f t="shared" si="1"/>
        <v>118</v>
      </c>
      <c r="C64" s="5">
        <f>'360 IRA Input'!$C$14</f>
        <v>295</v>
      </c>
      <c r="D64" s="6">
        <f>-PPMT('360 IRA Input'!$C$13/12,$B$4-B65,$B$4,$F$4)</f>
        <v>78.797940620945027</v>
      </c>
      <c r="E64" s="6">
        <f>-IPMT('360 IRA Input'!$C$13/12,$B$4-B65,$B$4,$F$4)</f>
        <v>216.20205937905513</v>
      </c>
      <c r="F64" s="9">
        <f t="shared" si="2"/>
        <v>19217.958696553014</v>
      </c>
    </row>
    <row r="65" spans="1:6" x14ac:dyDescent="0.2">
      <c r="A65" s="1">
        <f t="shared" si="0"/>
        <v>61</v>
      </c>
      <c r="B65" s="1">
        <f t="shared" si="1"/>
        <v>117</v>
      </c>
      <c r="C65" s="5">
        <f>'360 IRA Input'!$C$14</f>
        <v>295</v>
      </c>
      <c r="D65" s="6">
        <f>-PPMT('360 IRA Input'!$C$13/12,$B$4-B66,$B$4,$F$4)</f>
        <v>79.684417551511672</v>
      </c>
      <c r="E65" s="6">
        <f>-IPMT('360 IRA Input'!$C$13/12,$B$4-B66,$B$4,$F$4)</f>
        <v>215.31558244848847</v>
      </c>
      <c r="F65" s="8">
        <f t="shared" si="2"/>
        <v>19139.160755932069</v>
      </c>
    </row>
    <row r="66" spans="1:6" x14ac:dyDescent="0.2">
      <c r="A66" s="1">
        <f t="shared" si="0"/>
        <v>62</v>
      </c>
      <c r="B66" s="1">
        <f t="shared" si="1"/>
        <v>116</v>
      </c>
      <c r="C66" s="5">
        <f>'360 IRA Input'!$C$14</f>
        <v>295</v>
      </c>
      <c r="D66" s="6">
        <f>-PPMT('360 IRA Input'!$C$13/12,$B$4-B67,$B$4,$F$4)</f>
        <v>80.580867348656241</v>
      </c>
      <c r="E66" s="6">
        <f>-IPMT('360 IRA Input'!$C$13/12,$B$4-B67,$B$4,$F$4)</f>
        <v>214.41913265134394</v>
      </c>
      <c r="F66" s="8">
        <f t="shared" si="2"/>
        <v>19059.476338380558</v>
      </c>
    </row>
    <row r="67" spans="1:6" x14ac:dyDescent="0.2">
      <c r="A67" s="1">
        <f t="shared" si="0"/>
        <v>63</v>
      </c>
      <c r="B67" s="1">
        <f t="shared" si="1"/>
        <v>115</v>
      </c>
      <c r="C67" s="5">
        <f>'360 IRA Input'!$C$14</f>
        <v>295</v>
      </c>
      <c r="D67" s="6">
        <f>-PPMT('360 IRA Input'!$C$13/12,$B$4-B68,$B$4,$F$4)</f>
        <v>81.487402207140178</v>
      </c>
      <c r="E67" s="6">
        <f>-IPMT('360 IRA Input'!$C$13/12,$B$4-B68,$B$4,$F$4)</f>
        <v>213.51259779285999</v>
      </c>
      <c r="F67" s="8">
        <f t="shared" si="2"/>
        <v>18978.895471031901</v>
      </c>
    </row>
    <row r="68" spans="1:6" x14ac:dyDescent="0.2">
      <c r="A68" s="1">
        <f t="shared" si="0"/>
        <v>64</v>
      </c>
      <c r="B68" s="1">
        <f t="shared" si="1"/>
        <v>114</v>
      </c>
      <c r="C68" s="5">
        <f>'360 IRA Input'!$C$14</f>
        <v>295</v>
      </c>
      <c r="D68" s="6">
        <f>-PPMT('360 IRA Input'!$C$13/12,$B$4-B69,$B$4,$F$4)</f>
        <v>82.404135583916187</v>
      </c>
      <c r="E68" s="6">
        <f>-IPMT('360 IRA Input'!$C$13/12,$B$4-B69,$B$4,$F$4)</f>
        <v>212.595864416084</v>
      </c>
      <c r="F68" s="8">
        <f t="shared" si="2"/>
        <v>18897.40806882476</v>
      </c>
    </row>
    <row r="69" spans="1:6" x14ac:dyDescent="0.2">
      <c r="A69" s="1">
        <f t="shared" ref="A69:A132" si="3">$B$4-B69</f>
        <v>65</v>
      </c>
      <c r="B69" s="1">
        <f t="shared" ref="B69:B132" si="4">B68-1</f>
        <v>113</v>
      </c>
      <c r="C69" s="5">
        <f>'360 IRA Input'!$C$14</f>
        <v>295</v>
      </c>
      <c r="D69" s="6">
        <f>-PPMT('360 IRA Input'!$C$13/12,$B$4-B70,$B$4,$F$4)</f>
        <v>83.331182212327818</v>
      </c>
      <c r="E69" s="6">
        <f>-IPMT('360 IRA Input'!$C$13/12,$B$4-B70,$B$4,$F$4)</f>
        <v>211.66881778767234</v>
      </c>
      <c r="F69" s="8">
        <f t="shared" ref="F69:F132" si="5">F68-D68</f>
        <v>18815.003933240845</v>
      </c>
    </row>
    <row r="70" spans="1:6" x14ac:dyDescent="0.2">
      <c r="A70" s="1">
        <f t="shared" si="3"/>
        <v>66</v>
      </c>
      <c r="B70" s="1">
        <f t="shared" si="4"/>
        <v>112</v>
      </c>
      <c r="C70" s="5">
        <f>'360 IRA Input'!$C$14</f>
        <v>295</v>
      </c>
      <c r="D70" s="6">
        <f>-PPMT('360 IRA Input'!$C$13/12,$B$4-B71,$B$4,$F$4)</f>
        <v>84.26865811646887</v>
      </c>
      <c r="E70" s="6">
        <f>-IPMT('360 IRA Input'!$C$13/12,$B$4-B71,$B$4,$F$4)</f>
        <v>210.73134188353131</v>
      </c>
      <c r="F70" s="8">
        <f t="shared" si="5"/>
        <v>18731.672751028516</v>
      </c>
    </row>
    <row r="71" spans="1:6" x14ac:dyDescent="0.2">
      <c r="A71" s="1">
        <f t="shared" si="3"/>
        <v>67</v>
      </c>
      <c r="B71" s="1">
        <f t="shared" si="4"/>
        <v>111</v>
      </c>
      <c r="C71" s="5">
        <f>'360 IRA Input'!$C$14</f>
        <v>295</v>
      </c>
      <c r="D71" s="6">
        <f>-PPMT('360 IRA Input'!$C$13/12,$B$4-B72,$B$4,$F$4)</f>
        <v>85.21668062570437</v>
      </c>
      <c r="E71" s="6">
        <f>-IPMT('360 IRA Input'!$C$13/12,$B$4-B72,$B$4,$F$4)</f>
        <v>209.78331937429579</v>
      </c>
      <c r="F71" s="8">
        <f t="shared" si="5"/>
        <v>18647.404092912049</v>
      </c>
    </row>
    <row r="72" spans="1:6" x14ac:dyDescent="0.2">
      <c r="A72" s="1">
        <f t="shared" si="3"/>
        <v>68</v>
      </c>
      <c r="B72" s="1">
        <f t="shared" si="4"/>
        <v>110</v>
      </c>
      <c r="C72" s="5">
        <f>'360 IRA Input'!$C$14</f>
        <v>295</v>
      </c>
      <c r="D72" s="6">
        <f>-PPMT('360 IRA Input'!$C$13/12,$B$4-B73,$B$4,$F$4)</f>
        <v>86.175368389354773</v>
      </c>
      <c r="E72" s="6">
        <f>-IPMT('360 IRA Input'!$C$13/12,$B$4-B73,$B$4,$F$4)</f>
        <v>208.82463161064538</v>
      </c>
      <c r="F72" s="8">
        <f t="shared" si="5"/>
        <v>18562.187412286345</v>
      </c>
    </row>
    <row r="73" spans="1:6" x14ac:dyDescent="0.2">
      <c r="A73" s="1">
        <f t="shared" si="3"/>
        <v>69</v>
      </c>
      <c r="B73" s="1">
        <f t="shared" si="4"/>
        <v>109</v>
      </c>
      <c r="C73" s="5">
        <f>'360 IRA Input'!$C$14</f>
        <v>295</v>
      </c>
      <c r="D73" s="6">
        <f>-PPMT('360 IRA Input'!$C$13/12,$B$4-B74,$B$4,$F$4)</f>
        <v>87.144841391545654</v>
      </c>
      <c r="E73" s="6">
        <f>-IPMT('360 IRA Input'!$C$13/12,$B$4-B74,$B$4,$F$4)</f>
        <v>207.8551586084545</v>
      </c>
      <c r="F73" s="8">
        <f t="shared" si="5"/>
        <v>18476.01204389699</v>
      </c>
    </row>
    <row r="74" spans="1:6" x14ac:dyDescent="0.2">
      <c r="A74" s="1">
        <f t="shared" si="3"/>
        <v>70</v>
      </c>
      <c r="B74" s="1">
        <f t="shared" si="4"/>
        <v>108</v>
      </c>
      <c r="C74" s="5">
        <f>'360 IRA Input'!$C$14</f>
        <v>295</v>
      </c>
      <c r="D74" s="6">
        <f>-PPMT('360 IRA Input'!$C$13/12,$B$4-B75,$B$4,$F$4)</f>
        <v>88.125220966224006</v>
      </c>
      <c r="E74" s="6">
        <f>-IPMT('360 IRA Input'!$C$13/12,$B$4-B75,$B$4,$F$4)</f>
        <v>206.87477903377612</v>
      </c>
      <c r="F74" s="8">
        <f t="shared" si="5"/>
        <v>18388.867202505444</v>
      </c>
    </row>
    <row r="75" spans="1:6" x14ac:dyDescent="0.2">
      <c r="A75" s="1">
        <f t="shared" si="3"/>
        <v>71</v>
      </c>
      <c r="B75" s="1">
        <f t="shared" si="4"/>
        <v>107</v>
      </c>
      <c r="C75" s="5">
        <f>'360 IRA Input'!$C$14</f>
        <v>295</v>
      </c>
      <c r="D75" s="6">
        <f>-PPMT('360 IRA Input'!$C$13/12,$B$4-B76,$B$4,$F$4)</f>
        <v>89.116629812344044</v>
      </c>
      <c r="E75" s="6">
        <f>-IPMT('360 IRA Input'!$C$13/12,$B$4-B76,$B$4,$F$4)</f>
        <v>205.88337018765614</v>
      </c>
      <c r="F75" s="8">
        <f t="shared" si="5"/>
        <v>18300.74198153922</v>
      </c>
    </row>
    <row r="76" spans="1:6" x14ac:dyDescent="0.2">
      <c r="A76" s="2">
        <f t="shared" si="3"/>
        <v>72</v>
      </c>
      <c r="B76" s="3">
        <f t="shared" si="4"/>
        <v>106</v>
      </c>
      <c r="C76" s="5">
        <f>'360 IRA Input'!$C$14</f>
        <v>295</v>
      </c>
      <c r="D76" s="6">
        <f>-PPMT('360 IRA Input'!$C$13/12,$B$4-B77,$B$4,$F$4)</f>
        <v>90.119192009223255</v>
      </c>
      <c r="E76" s="6">
        <f>-IPMT('360 IRA Input'!$C$13/12,$B$4-B77,$B$4,$F$4)</f>
        <v>204.8808079907769</v>
      </c>
      <c r="F76" s="9">
        <f t="shared" si="5"/>
        <v>18211.625351726878</v>
      </c>
    </row>
    <row r="77" spans="1:6" x14ac:dyDescent="0.2">
      <c r="A77" s="1">
        <f t="shared" si="3"/>
        <v>73</v>
      </c>
      <c r="B77" s="1">
        <f t="shared" si="4"/>
        <v>105</v>
      </c>
      <c r="C77" s="5">
        <f>'360 IRA Input'!$C$14</f>
        <v>295</v>
      </c>
      <c r="D77" s="6">
        <f>-PPMT('360 IRA Input'!$C$13/12,$B$4-B78,$B$4,$F$4)</f>
        <v>91.133033032071594</v>
      </c>
      <c r="E77" s="6">
        <f>-IPMT('360 IRA Input'!$C$13/12,$B$4-B78,$B$4,$F$4)</f>
        <v>203.86696696792859</v>
      </c>
      <c r="F77" s="8">
        <f t="shared" si="5"/>
        <v>18121.506159717654</v>
      </c>
    </row>
    <row r="78" spans="1:6" x14ac:dyDescent="0.2">
      <c r="A78" s="1">
        <f t="shared" si="3"/>
        <v>74</v>
      </c>
      <c r="B78" s="1">
        <f t="shared" si="4"/>
        <v>104</v>
      </c>
      <c r="C78" s="5">
        <f>'360 IRA Input'!$C$14</f>
        <v>295</v>
      </c>
      <c r="D78" s="6">
        <f>-PPMT('360 IRA Input'!$C$13/12,$B$4-B79,$B$4,$F$4)</f>
        <v>92.158279767695348</v>
      </c>
      <c r="E78" s="6">
        <f>-IPMT('360 IRA Input'!$C$13/12,$B$4-B79,$B$4,$F$4)</f>
        <v>202.84172023230482</v>
      </c>
      <c r="F78" s="8">
        <f t="shared" si="5"/>
        <v>18030.373126685583</v>
      </c>
    </row>
    <row r="79" spans="1:6" x14ac:dyDescent="0.2">
      <c r="A79" s="1">
        <f t="shared" si="3"/>
        <v>75</v>
      </c>
      <c r="B79" s="1">
        <f t="shared" si="4"/>
        <v>103</v>
      </c>
      <c r="C79" s="5">
        <f>'360 IRA Input'!$C$14</f>
        <v>295</v>
      </c>
      <c r="D79" s="6">
        <f>-PPMT('360 IRA Input'!$C$13/12,$B$4-B80,$B$4,$F$4)</f>
        <v>93.195060530377532</v>
      </c>
      <c r="E79" s="6">
        <f>-IPMT('360 IRA Input'!$C$13/12,$B$4-B80,$B$4,$F$4)</f>
        <v>201.80493946962264</v>
      </c>
      <c r="F79" s="8">
        <f t="shared" si="5"/>
        <v>17938.214846917886</v>
      </c>
    </row>
    <row r="80" spans="1:6" x14ac:dyDescent="0.2">
      <c r="A80" s="1">
        <f t="shared" si="3"/>
        <v>76</v>
      </c>
      <c r="B80" s="1">
        <f t="shared" si="4"/>
        <v>102</v>
      </c>
      <c r="C80" s="5">
        <f>'360 IRA Input'!$C$14</f>
        <v>295</v>
      </c>
      <c r="D80" s="6">
        <f>-PPMT('360 IRA Input'!$C$13/12,$B$4-B81,$B$4,$F$4)</f>
        <v>94.243505077936931</v>
      </c>
      <c r="E80" s="6">
        <f>-IPMT('360 IRA Input'!$C$13/12,$B$4-B81,$B$4,$F$4)</f>
        <v>200.75649492206324</v>
      </c>
      <c r="F80" s="8">
        <f t="shared" si="5"/>
        <v>17845.019786387507</v>
      </c>
    </row>
    <row r="81" spans="1:6" x14ac:dyDescent="0.2">
      <c r="A81" s="1">
        <f t="shared" si="3"/>
        <v>77</v>
      </c>
      <c r="B81" s="1">
        <f t="shared" si="4"/>
        <v>101</v>
      </c>
      <c r="C81" s="5">
        <f>'360 IRA Input'!$C$14</f>
        <v>295</v>
      </c>
      <c r="D81" s="6">
        <f>-PPMT('360 IRA Input'!$C$13/12,$B$4-B82,$B$4,$F$4)</f>
        <v>95.303744627968115</v>
      </c>
      <c r="E81" s="6">
        <f>-IPMT('360 IRA Input'!$C$13/12,$B$4-B82,$B$4,$F$4)</f>
        <v>199.69625537203203</v>
      </c>
      <c r="F81" s="8">
        <f t="shared" si="5"/>
        <v>17750.776281309569</v>
      </c>
    </row>
    <row r="82" spans="1:6" x14ac:dyDescent="0.2">
      <c r="A82" s="1">
        <f t="shared" si="3"/>
        <v>78</v>
      </c>
      <c r="B82" s="1">
        <f t="shared" si="4"/>
        <v>100</v>
      </c>
      <c r="C82" s="5">
        <f>'360 IRA Input'!$C$14</f>
        <v>295</v>
      </c>
      <c r="D82" s="6">
        <f>-PPMT('360 IRA Input'!$C$13/12,$B$4-B83,$B$4,$F$4)</f>
        <v>96.375911874263537</v>
      </c>
      <c r="E82" s="6">
        <f>-IPMT('360 IRA Input'!$C$13/12,$B$4-B83,$B$4,$F$4)</f>
        <v>198.62408812573662</v>
      </c>
      <c r="F82" s="8">
        <f t="shared" si="5"/>
        <v>17655.472536681602</v>
      </c>
    </row>
    <row r="83" spans="1:6" x14ac:dyDescent="0.2">
      <c r="A83" s="1">
        <f t="shared" si="3"/>
        <v>79</v>
      </c>
      <c r="B83" s="1">
        <f t="shared" si="4"/>
        <v>99</v>
      </c>
      <c r="C83" s="5">
        <f>'360 IRA Input'!$C$14</f>
        <v>295</v>
      </c>
      <c r="D83" s="6">
        <f>-PPMT('360 IRA Input'!$C$13/12,$B$4-B84,$B$4,$F$4)</f>
        <v>97.4601410034211</v>
      </c>
      <c r="E83" s="6">
        <f>-IPMT('360 IRA Input'!$C$13/12,$B$4-B84,$B$4,$F$4)</f>
        <v>197.53985899657908</v>
      </c>
      <c r="F83" s="8">
        <f t="shared" si="5"/>
        <v>17559.096624807338</v>
      </c>
    </row>
    <row r="84" spans="1:6" x14ac:dyDescent="0.2">
      <c r="A84" s="1">
        <f t="shared" si="3"/>
        <v>80</v>
      </c>
      <c r="B84" s="1">
        <f t="shared" si="4"/>
        <v>98</v>
      </c>
      <c r="C84" s="5">
        <f>'360 IRA Input'!$C$14</f>
        <v>295</v>
      </c>
      <c r="D84" s="6">
        <f>-PPMT('360 IRA Input'!$C$13/12,$B$4-B85,$B$4,$F$4)</f>
        <v>98.556567711638138</v>
      </c>
      <c r="E84" s="6">
        <f>-IPMT('360 IRA Input'!$C$13/12,$B$4-B85,$B$4,$F$4)</f>
        <v>196.44343228836203</v>
      </c>
      <c r="F84" s="8">
        <f t="shared" si="5"/>
        <v>17461.636483803915</v>
      </c>
    </row>
    <row r="85" spans="1:6" x14ac:dyDescent="0.2">
      <c r="A85" s="1">
        <f t="shared" si="3"/>
        <v>81</v>
      </c>
      <c r="B85" s="1">
        <f t="shared" si="4"/>
        <v>97</v>
      </c>
      <c r="C85" s="5">
        <f>'360 IRA Input'!$C$14</f>
        <v>295</v>
      </c>
      <c r="D85" s="6">
        <f>-PPMT('360 IRA Input'!$C$13/12,$B$4-B86,$B$4,$F$4)</f>
        <v>99.665329221694336</v>
      </c>
      <c r="E85" s="6">
        <f>-IPMT('360 IRA Input'!$C$13/12,$B$4-B86,$B$4,$F$4)</f>
        <v>195.33467077830582</v>
      </c>
      <c r="F85" s="8">
        <f t="shared" si="5"/>
        <v>17363.079916092276</v>
      </c>
    </row>
    <row r="86" spans="1:6" x14ac:dyDescent="0.2">
      <c r="A86" s="1">
        <f t="shared" si="3"/>
        <v>82</v>
      </c>
      <c r="B86" s="1">
        <f t="shared" si="4"/>
        <v>96</v>
      </c>
      <c r="C86" s="5">
        <f>'360 IRA Input'!$C$14</f>
        <v>295</v>
      </c>
      <c r="D86" s="6">
        <f>-PPMT('360 IRA Input'!$C$13/12,$B$4-B87,$B$4,$F$4)</f>
        <v>100.78656430012578</v>
      </c>
      <c r="E86" s="6">
        <f>-IPMT('360 IRA Input'!$C$13/12,$B$4-B87,$B$4,$F$4)</f>
        <v>194.2134356998744</v>
      </c>
      <c r="F86" s="8">
        <f t="shared" si="5"/>
        <v>17263.414586870582</v>
      </c>
    </row>
    <row r="87" spans="1:6" x14ac:dyDescent="0.2">
      <c r="A87" s="1">
        <f t="shared" si="3"/>
        <v>83</v>
      </c>
      <c r="B87" s="1">
        <f t="shared" si="4"/>
        <v>95</v>
      </c>
      <c r="C87" s="5">
        <f>'360 IRA Input'!$C$14</f>
        <v>295</v>
      </c>
      <c r="D87" s="6">
        <f>-PPMT('360 IRA Input'!$C$13/12,$B$4-B88,$B$4,$F$4)</f>
        <v>101.92041327459231</v>
      </c>
      <c r="E87" s="6">
        <f>-IPMT('360 IRA Input'!$C$13/12,$B$4-B88,$B$4,$F$4)</f>
        <v>193.07958672540786</v>
      </c>
      <c r="F87" s="8">
        <f t="shared" si="5"/>
        <v>17162.628022570458</v>
      </c>
    </row>
    <row r="88" spans="1:6" x14ac:dyDescent="0.2">
      <c r="A88" s="2">
        <f t="shared" si="3"/>
        <v>84</v>
      </c>
      <c r="B88" s="3">
        <f t="shared" si="4"/>
        <v>94</v>
      </c>
      <c r="C88" s="5">
        <f>'360 IRA Input'!$C$14</f>
        <v>295</v>
      </c>
      <c r="D88" s="6">
        <f>-PPMT('360 IRA Input'!$C$13/12,$B$4-B89,$B$4,$F$4)</f>
        <v>103.06701805144009</v>
      </c>
      <c r="E88" s="6">
        <f>-IPMT('360 IRA Input'!$C$13/12,$B$4-B89,$B$4,$F$4)</f>
        <v>191.93298194856007</v>
      </c>
      <c r="F88" s="9">
        <f t="shared" si="5"/>
        <v>17060.707609295867</v>
      </c>
    </row>
    <row r="89" spans="1:6" x14ac:dyDescent="0.2">
      <c r="A89" s="1">
        <f t="shared" si="3"/>
        <v>85</v>
      </c>
      <c r="B89" s="1">
        <f t="shared" si="4"/>
        <v>93</v>
      </c>
      <c r="C89" s="5">
        <f>'360 IRA Input'!$C$14</f>
        <v>295</v>
      </c>
      <c r="D89" s="6">
        <f>-PPMT('360 IRA Input'!$C$13/12,$B$4-B90,$B$4,$F$4)</f>
        <v>104.2265221334619</v>
      </c>
      <c r="E89" s="6">
        <f>-IPMT('360 IRA Input'!$C$13/12,$B$4-B90,$B$4,$F$4)</f>
        <v>190.77347786653826</v>
      </c>
      <c r="F89" s="8">
        <f t="shared" si="5"/>
        <v>16957.640591244428</v>
      </c>
    </row>
    <row r="90" spans="1:6" x14ac:dyDescent="0.2">
      <c r="A90" s="1">
        <f t="shared" si="3"/>
        <v>86</v>
      </c>
      <c r="B90" s="1">
        <f t="shared" si="4"/>
        <v>92</v>
      </c>
      <c r="C90" s="5">
        <f>'360 IRA Input'!$C$14</f>
        <v>295</v>
      </c>
      <c r="D90" s="6">
        <f>-PPMT('360 IRA Input'!$C$13/12,$B$4-B91,$B$4,$F$4)</f>
        <v>105.39907063785705</v>
      </c>
      <c r="E90" s="6">
        <f>-IPMT('360 IRA Input'!$C$13/12,$B$4-B91,$B$4,$F$4)</f>
        <v>189.60092936214309</v>
      </c>
      <c r="F90" s="8">
        <f t="shared" si="5"/>
        <v>16853.414069110968</v>
      </c>
    </row>
    <row r="91" spans="1:6" x14ac:dyDescent="0.2">
      <c r="A91" s="1">
        <f t="shared" si="3"/>
        <v>87</v>
      </c>
      <c r="B91" s="1">
        <f t="shared" si="4"/>
        <v>91</v>
      </c>
      <c r="C91" s="5">
        <f>'360 IRA Input'!$C$14</f>
        <v>295</v>
      </c>
      <c r="D91" s="6">
        <f>-PPMT('360 IRA Input'!$C$13/12,$B$4-B92,$B$4,$F$4)</f>
        <v>106.58481031439358</v>
      </c>
      <c r="E91" s="6">
        <f>-IPMT('360 IRA Input'!$C$13/12,$B$4-B92,$B$4,$F$4)</f>
        <v>188.41518968560661</v>
      </c>
      <c r="F91" s="8">
        <f t="shared" si="5"/>
        <v>16748.014998473111</v>
      </c>
    </row>
    <row r="92" spans="1:6" x14ac:dyDescent="0.2">
      <c r="A92" s="1">
        <f t="shared" si="3"/>
        <v>88</v>
      </c>
      <c r="B92" s="1">
        <f t="shared" si="4"/>
        <v>90</v>
      </c>
      <c r="C92" s="5">
        <f>'360 IRA Input'!$C$14</f>
        <v>295</v>
      </c>
      <c r="D92" s="6">
        <f>-PPMT('360 IRA Input'!$C$13/12,$B$4-B93,$B$4,$F$4)</f>
        <v>107.78388956377457</v>
      </c>
      <c r="E92" s="6">
        <f>-IPMT('360 IRA Input'!$C$13/12,$B$4-B93,$B$4,$F$4)</f>
        <v>187.21611043622559</v>
      </c>
      <c r="F92" s="8">
        <f t="shared" si="5"/>
        <v>16641.430188158716</v>
      </c>
    </row>
    <row r="93" spans="1:6" x14ac:dyDescent="0.2">
      <c r="A93" s="1">
        <f t="shared" si="3"/>
        <v>89</v>
      </c>
      <c r="B93" s="1">
        <f t="shared" si="4"/>
        <v>89</v>
      </c>
      <c r="C93" s="5">
        <f>'360 IRA Input'!$C$14</f>
        <v>295</v>
      </c>
      <c r="D93" s="6">
        <f>-PPMT('360 IRA Input'!$C$13/12,$B$4-B94,$B$4,$F$4)</f>
        <v>108.99645845621123</v>
      </c>
      <c r="E93" s="6">
        <f>-IPMT('360 IRA Input'!$C$13/12,$B$4-B94,$B$4,$F$4)</f>
        <v>186.00354154378897</v>
      </c>
      <c r="F93" s="8">
        <f t="shared" si="5"/>
        <v>16533.64629859494</v>
      </c>
    </row>
    <row r="94" spans="1:6" x14ac:dyDescent="0.2">
      <c r="A94" s="1">
        <f t="shared" si="3"/>
        <v>90</v>
      </c>
      <c r="B94" s="1">
        <f t="shared" si="4"/>
        <v>88</v>
      </c>
      <c r="C94" s="5">
        <f>'360 IRA Input'!$C$14</f>
        <v>295</v>
      </c>
      <c r="D94" s="6">
        <f>-PPMT('360 IRA Input'!$C$13/12,$B$4-B95,$B$4,$F$4)</f>
        <v>110.22266875020479</v>
      </c>
      <c r="E94" s="6">
        <f>-IPMT('360 IRA Input'!$C$13/12,$B$4-B95,$B$4,$F$4)</f>
        <v>184.77733124979534</v>
      </c>
      <c r="F94" s="8">
        <f t="shared" si="5"/>
        <v>16424.649840138729</v>
      </c>
    </row>
    <row r="95" spans="1:6" x14ac:dyDescent="0.2">
      <c r="A95" s="1">
        <f t="shared" si="3"/>
        <v>91</v>
      </c>
      <c r="B95" s="1">
        <f t="shared" si="4"/>
        <v>87</v>
      </c>
      <c r="C95" s="5">
        <f>'360 IRA Input'!$C$14</f>
        <v>295</v>
      </c>
      <c r="D95" s="6">
        <f>-PPMT('360 IRA Input'!$C$13/12,$B$4-B96,$B$4,$F$4)</f>
        <v>111.46267391153984</v>
      </c>
      <c r="E95" s="6">
        <f>-IPMT('360 IRA Input'!$C$13/12,$B$4-B96,$B$4,$F$4)</f>
        <v>183.53732608846033</v>
      </c>
      <c r="F95" s="8">
        <f t="shared" si="5"/>
        <v>16314.427171388525</v>
      </c>
    </row>
    <row r="96" spans="1:6" x14ac:dyDescent="0.2">
      <c r="A96" s="1">
        <f t="shared" si="3"/>
        <v>92</v>
      </c>
      <c r="B96" s="1">
        <f t="shared" si="4"/>
        <v>86</v>
      </c>
      <c r="C96" s="5">
        <f>'360 IRA Input'!$C$14</f>
        <v>295</v>
      </c>
      <c r="D96" s="6">
        <f>-PPMT('360 IRA Input'!$C$13/12,$B$4-B97,$B$4,$F$4)</f>
        <v>112.71662913249126</v>
      </c>
      <c r="E96" s="6">
        <f>-IPMT('360 IRA Input'!$C$13/12,$B$4-B97,$B$4,$F$4)</f>
        <v>182.28337086750889</v>
      </c>
      <c r="F96" s="8">
        <f t="shared" si="5"/>
        <v>16202.964497476985</v>
      </c>
    </row>
    <row r="97" spans="1:6" x14ac:dyDescent="0.2">
      <c r="A97" s="1">
        <f t="shared" si="3"/>
        <v>93</v>
      </c>
      <c r="B97" s="1">
        <f t="shared" si="4"/>
        <v>85</v>
      </c>
      <c r="C97" s="5">
        <f>'360 IRA Input'!$C$14</f>
        <v>295</v>
      </c>
      <c r="D97" s="6">
        <f>-PPMT('360 IRA Input'!$C$13/12,$B$4-B98,$B$4,$F$4)</f>
        <v>113.98469135124714</v>
      </c>
      <c r="E97" s="6">
        <f>-IPMT('360 IRA Input'!$C$13/12,$B$4-B98,$B$4,$F$4)</f>
        <v>181.01530864875306</v>
      </c>
      <c r="F97" s="8">
        <f t="shared" si="5"/>
        <v>16090.247868344493</v>
      </c>
    </row>
    <row r="98" spans="1:6" x14ac:dyDescent="0.2">
      <c r="A98" s="1">
        <f t="shared" si="3"/>
        <v>94</v>
      </c>
      <c r="B98" s="1">
        <f t="shared" si="4"/>
        <v>84</v>
      </c>
      <c r="C98" s="5">
        <f>'360 IRA Input'!$C$14</f>
        <v>295</v>
      </c>
      <c r="D98" s="6">
        <f>-PPMT('360 IRA Input'!$C$13/12,$B$4-B99,$B$4,$F$4)</f>
        <v>115.26701927155045</v>
      </c>
      <c r="E98" s="6">
        <f>-IPMT('360 IRA Input'!$C$13/12,$B$4-B99,$B$4,$F$4)</f>
        <v>179.73298072844972</v>
      </c>
      <c r="F98" s="8">
        <f t="shared" si="5"/>
        <v>15976.263176993247</v>
      </c>
    </row>
    <row r="99" spans="1:6" x14ac:dyDescent="0.2">
      <c r="A99" s="1">
        <f t="shared" si="3"/>
        <v>95</v>
      </c>
      <c r="B99" s="1">
        <f t="shared" si="4"/>
        <v>83</v>
      </c>
      <c r="C99" s="5">
        <f>'360 IRA Input'!$C$14</f>
        <v>295</v>
      </c>
      <c r="D99" s="6">
        <f>-PPMT('360 IRA Input'!$C$13/12,$B$4-B100,$B$4,$F$4)</f>
        <v>116.56377338256142</v>
      </c>
      <c r="E99" s="6">
        <f>-IPMT('360 IRA Input'!$C$13/12,$B$4-B100,$B$4,$F$4)</f>
        <v>178.43622661743873</v>
      </c>
      <c r="F99" s="8">
        <f t="shared" si="5"/>
        <v>15860.996157721696</v>
      </c>
    </row>
    <row r="100" spans="1:6" x14ac:dyDescent="0.2">
      <c r="A100" s="2">
        <f t="shared" si="3"/>
        <v>96</v>
      </c>
      <c r="B100" s="3">
        <f t="shared" si="4"/>
        <v>82</v>
      </c>
      <c r="C100" s="5">
        <f>'360 IRA Input'!$C$14</f>
        <v>295</v>
      </c>
      <c r="D100" s="6">
        <f>-PPMT('360 IRA Input'!$C$13/12,$B$4-B101,$B$4,$F$4)</f>
        <v>117.8751159789436</v>
      </c>
      <c r="E100" s="6">
        <f>-IPMT('360 IRA Input'!$C$13/12,$B$4-B101,$B$4,$F$4)</f>
        <v>177.1248840210566</v>
      </c>
      <c r="F100" s="9">
        <f t="shared" si="5"/>
        <v>15744.432384339136</v>
      </c>
    </row>
    <row r="101" spans="1:6" x14ac:dyDescent="0.2">
      <c r="A101" s="1">
        <f t="shared" si="3"/>
        <v>97</v>
      </c>
      <c r="B101" s="1">
        <f t="shared" si="4"/>
        <v>81</v>
      </c>
      <c r="C101" s="5">
        <f>'360 IRA Input'!$C$14</f>
        <v>295</v>
      </c>
      <c r="D101" s="6">
        <f>-PPMT('360 IRA Input'!$C$13/12,$B$4-B102,$B$4,$F$4)</f>
        <v>119.20121118117565</v>
      </c>
      <c r="E101" s="6">
        <f>-IPMT('360 IRA Input'!$C$13/12,$B$4-B102,$B$4,$F$4)</f>
        <v>175.79878881882456</v>
      </c>
      <c r="F101" s="8">
        <f t="shared" si="5"/>
        <v>15626.557268360191</v>
      </c>
    </row>
    <row r="102" spans="1:6" x14ac:dyDescent="0.2">
      <c r="A102" s="1">
        <f t="shared" si="3"/>
        <v>98</v>
      </c>
      <c r="B102" s="1">
        <f t="shared" si="4"/>
        <v>80</v>
      </c>
      <c r="C102" s="5">
        <f>'360 IRA Input'!$C$14</f>
        <v>295</v>
      </c>
      <c r="D102" s="6">
        <f>-PPMT('360 IRA Input'!$C$13/12,$B$4-B103,$B$4,$F$4)</f>
        <v>120.54222495609181</v>
      </c>
      <c r="E102" s="6">
        <f>-IPMT('360 IRA Input'!$C$13/12,$B$4-B103,$B$4,$F$4)</f>
        <v>174.45777504390836</v>
      </c>
      <c r="F102" s="8">
        <f t="shared" si="5"/>
        <v>15507.356057179015</v>
      </c>
    </row>
    <row r="103" spans="1:6" x14ac:dyDescent="0.2">
      <c r="A103" s="1">
        <f t="shared" si="3"/>
        <v>99</v>
      </c>
      <c r="B103" s="1">
        <f t="shared" si="4"/>
        <v>79</v>
      </c>
      <c r="C103" s="5">
        <f>'360 IRA Input'!$C$14</f>
        <v>295</v>
      </c>
      <c r="D103" s="6">
        <f>-PPMT('360 IRA Input'!$C$13/12,$B$4-B104,$B$4,$F$4)</f>
        <v>121.8983251376535</v>
      </c>
      <c r="E103" s="6">
        <f>-IPMT('360 IRA Input'!$C$13/12,$B$4-B104,$B$4,$F$4)</f>
        <v>173.10167486234661</v>
      </c>
      <c r="F103" s="8">
        <f t="shared" si="5"/>
        <v>15386.813832222922</v>
      </c>
    </row>
    <row r="104" spans="1:6" x14ac:dyDescent="0.2">
      <c r="A104" s="1">
        <f t="shared" si="3"/>
        <v>100</v>
      </c>
      <c r="B104" s="1">
        <f t="shared" si="4"/>
        <v>78</v>
      </c>
      <c r="C104" s="5">
        <f>'360 IRA Input'!$C$14</f>
        <v>295</v>
      </c>
      <c r="D104" s="6">
        <f>-PPMT('360 IRA Input'!$C$13/12,$B$4-B105,$B$4,$F$4)</f>
        <v>123.26968144795431</v>
      </c>
      <c r="E104" s="6">
        <f>-IPMT('360 IRA Input'!$C$13/12,$B$4-B105,$B$4,$F$4)</f>
        <v>171.73031855204582</v>
      </c>
      <c r="F104" s="8">
        <f t="shared" si="5"/>
        <v>15264.915507085268</v>
      </c>
    </row>
    <row r="105" spans="1:6" x14ac:dyDescent="0.2">
      <c r="A105" s="1">
        <f t="shared" si="3"/>
        <v>101</v>
      </c>
      <c r="B105" s="1">
        <f t="shared" si="4"/>
        <v>77</v>
      </c>
      <c r="C105" s="5">
        <f>'360 IRA Input'!$C$14</f>
        <v>295</v>
      </c>
      <c r="D105" s="6">
        <f>-PPMT('360 IRA Input'!$C$13/12,$B$4-B106,$B$4,$F$4)</f>
        <v>124.65646551846167</v>
      </c>
      <c r="E105" s="6">
        <f>-IPMT('360 IRA Input'!$C$13/12,$B$4-B106,$B$4,$F$4)</f>
        <v>170.34353448153851</v>
      </c>
      <c r="F105" s="8">
        <f t="shared" si="5"/>
        <v>15141.645825637313</v>
      </c>
    </row>
    <row r="106" spans="1:6" x14ac:dyDescent="0.2">
      <c r="A106" s="1">
        <f t="shared" si="3"/>
        <v>102</v>
      </c>
      <c r="B106" s="1">
        <f t="shared" si="4"/>
        <v>76</v>
      </c>
      <c r="C106" s="5">
        <f>'360 IRA Input'!$C$14</f>
        <v>295</v>
      </c>
      <c r="D106" s="6">
        <f>-PPMT('360 IRA Input'!$C$13/12,$B$4-B107,$B$4,$F$4)</f>
        <v>126.05885091149717</v>
      </c>
      <c r="E106" s="6">
        <f>-IPMT('360 IRA Input'!$C$13/12,$B$4-B107,$B$4,$F$4)</f>
        <v>168.94114908850298</v>
      </c>
      <c r="F106" s="8">
        <f t="shared" si="5"/>
        <v>15016.989360118852</v>
      </c>
    </row>
    <row r="107" spans="1:6" x14ac:dyDescent="0.2">
      <c r="A107" s="1">
        <f t="shared" si="3"/>
        <v>103</v>
      </c>
      <c r="B107" s="1">
        <f t="shared" si="4"/>
        <v>75</v>
      </c>
      <c r="C107" s="5">
        <f>'360 IRA Input'!$C$14</f>
        <v>295</v>
      </c>
      <c r="D107" s="6">
        <f>-PPMT('360 IRA Input'!$C$13/12,$B$4-B108,$B$4,$F$4)</f>
        <v>127.47701314195879</v>
      </c>
      <c r="E107" s="6">
        <f>-IPMT('360 IRA Input'!$C$13/12,$B$4-B108,$B$4,$F$4)</f>
        <v>167.52298685804138</v>
      </c>
      <c r="F107" s="8">
        <f t="shared" si="5"/>
        <v>14890.930509207355</v>
      </c>
    </row>
    <row r="108" spans="1:6" x14ac:dyDescent="0.2">
      <c r="A108" s="1">
        <f t="shared" si="3"/>
        <v>104</v>
      </c>
      <c r="B108" s="1">
        <f t="shared" si="4"/>
        <v>74</v>
      </c>
      <c r="C108" s="5">
        <f>'360 IRA Input'!$C$14</f>
        <v>295</v>
      </c>
      <c r="D108" s="6">
        <f>-PPMT('360 IRA Input'!$C$13/12,$B$4-B109,$B$4,$F$4)</f>
        <v>128.91112969928733</v>
      </c>
      <c r="E108" s="6">
        <f>-IPMT('360 IRA Input'!$C$13/12,$B$4-B109,$B$4,$F$4)</f>
        <v>166.08887030071284</v>
      </c>
      <c r="F108" s="8">
        <f t="shared" si="5"/>
        <v>14763.453496065396</v>
      </c>
    </row>
    <row r="109" spans="1:6" x14ac:dyDescent="0.2">
      <c r="A109" s="1">
        <f t="shared" si="3"/>
        <v>105</v>
      </c>
      <c r="B109" s="1">
        <f t="shared" si="4"/>
        <v>73</v>
      </c>
      <c r="C109" s="5">
        <f>'360 IRA Input'!$C$14</f>
        <v>295</v>
      </c>
      <c r="D109" s="6">
        <f>-PPMT('360 IRA Input'!$C$13/12,$B$4-B110,$B$4,$F$4)</f>
        <v>130.36138006967994</v>
      </c>
      <c r="E109" s="6">
        <f>-IPMT('360 IRA Input'!$C$13/12,$B$4-B110,$B$4,$F$4)</f>
        <v>164.6386199303202</v>
      </c>
      <c r="F109" s="8">
        <f t="shared" si="5"/>
        <v>14634.542366366109</v>
      </c>
    </row>
    <row r="110" spans="1:6" x14ac:dyDescent="0.2">
      <c r="A110" s="1">
        <f t="shared" si="3"/>
        <v>106</v>
      </c>
      <c r="B110" s="1">
        <f t="shared" si="4"/>
        <v>72</v>
      </c>
      <c r="C110" s="5">
        <f>'360 IRA Input'!$C$14</f>
        <v>295</v>
      </c>
      <c r="D110" s="6">
        <f>-PPMT('360 IRA Input'!$C$13/12,$B$4-B111,$B$4,$F$4)</f>
        <v>131.82794575855385</v>
      </c>
      <c r="E110" s="6">
        <f>-IPMT('360 IRA Input'!$C$13/12,$B$4-B111,$B$4,$F$4)</f>
        <v>163.17205424144632</v>
      </c>
      <c r="F110" s="8">
        <f t="shared" si="5"/>
        <v>14504.180986296429</v>
      </c>
    </row>
    <row r="111" spans="1:6" x14ac:dyDescent="0.2">
      <c r="A111" s="1">
        <f t="shared" si="3"/>
        <v>107</v>
      </c>
      <c r="B111" s="1">
        <f t="shared" si="4"/>
        <v>71</v>
      </c>
      <c r="C111" s="5">
        <f>'360 IRA Input'!$C$14</f>
        <v>295</v>
      </c>
      <c r="D111" s="6">
        <f>-PPMT('360 IRA Input'!$C$13/12,$B$4-B112,$B$4,$F$4)</f>
        <v>133.31101031326236</v>
      </c>
      <c r="E111" s="6">
        <f>-IPMT('360 IRA Input'!$C$13/12,$B$4-B112,$B$4,$F$4)</f>
        <v>161.68898968673781</v>
      </c>
      <c r="F111" s="8">
        <f t="shared" si="5"/>
        <v>14372.353040537875</v>
      </c>
    </row>
    <row r="112" spans="1:6" x14ac:dyDescent="0.2">
      <c r="A112" s="2">
        <f t="shared" si="3"/>
        <v>108</v>
      </c>
      <c r="B112" s="3">
        <f t="shared" si="4"/>
        <v>70</v>
      </c>
      <c r="C112" s="5">
        <f>'360 IRA Input'!$C$14</f>
        <v>295</v>
      </c>
      <c r="D112" s="6">
        <f>-PPMT('360 IRA Input'!$C$13/12,$B$4-B113,$B$4,$F$4)</f>
        <v>134.81075934606673</v>
      </c>
      <c r="E112" s="6">
        <f>-IPMT('360 IRA Input'!$C$13/12,$B$4-B113,$B$4,$F$4)</f>
        <v>160.18924065393344</v>
      </c>
      <c r="F112" s="9">
        <f t="shared" si="5"/>
        <v>14239.042030224613</v>
      </c>
    </row>
    <row r="113" spans="1:6" x14ac:dyDescent="0.2">
      <c r="A113" s="1">
        <f t="shared" si="3"/>
        <v>109</v>
      </c>
      <c r="B113" s="1">
        <f t="shared" si="4"/>
        <v>69</v>
      </c>
      <c r="C113" s="5">
        <f>'360 IRA Input'!$C$14</f>
        <v>295</v>
      </c>
      <c r="D113" s="6">
        <f>-PPMT('360 IRA Input'!$C$13/12,$B$4-B114,$B$4,$F$4)</f>
        <v>136.32738055736644</v>
      </c>
      <c r="E113" s="6">
        <f>-IPMT('360 IRA Input'!$C$13/12,$B$4-B114,$B$4,$F$4)</f>
        <v>158.67261944263373</v>
      </c>
      <c r="F113" s="8">
        <f t="shared" si="5"/>
        <v>14104.231270878547</v>
      </c>
    </row>
    <row r="114" spans="1:6" x14ac:dyDescent="0.2">
      <c r="A114" s="1">
        <f t="shared" si="3"/>
        <v>110</v>
      </c>
      <c r="B114" s="1">
        <f t="shared" si="4"/>
        <v>68</v>
      </c>
      <c r="C114" s="5">
        <f>'360 IRA Input'!$C$14</f>
        <v>295</v>
      </c>
      <c r="D114" s="6">
        <f>-PPMT('360 IRA Input'!$C$13/12,$B$4-B115,$B$4,$F$4)</f>
        <v>137.86106375919064</v>
      </c>
      <c r="E114" s="6">
        <f>-IPMT('360 IRA Input'!$C$13/12,$B$4-B115,$B$4,$F$4)</f>
        <v>157.13893624080953</v>
      </c>
      <c r="F114" s="8">
        <f t="shared" si="5"/>
        <v>13967.90389032118</v>
      </c>
    </row>
    <row r="115" spans="1:6" x14ac:dyDescent="0.2">
      <c r="A115" s="1">
        <f t="shared" si="3"/>
        <v>111</v>
      </c>
      <c r="B115" s="1">
        <f t="shared" si="4"/>
        <v>67</v>
      </c>
      <c r="C115" s="5">
        <f>'360 IRA Input'!$C$14</f>
        <v>295</v>
      </c>
      <c r="D115" s="6">
        <f>-PPMT('360 IRA Input'!$C$13/12,$B$4-B116,$B$4,$F$4)</f>
        <v>139.41200089895409</v>
      </c>
      <c r="E115" s="6">
        <f>-IPMT('360 IRA Input'!$C$13/12,$B$4-B116,$B$4,$F$4)</f>
        <v>155.58799910104605</v>
      </c>
      <c r="F115" s="8">
        <f t="shared" si="5"/>
        <v>13830.04282656199</v>
      </c>
    </row>
    <row r="116" spans="1:6" x14ac:dyDescent="0.2">
      <c r="A116" s="1">
        <f t="shared" si="3"/>
        <v>112</v>
      </c>
      <c r="B116" s="1">
        <f t="shared" si="4"/>
        <v>66</v>
      </c>
      <c r="C116" s="5">
        <f>'360 IRA Input'!$C$14</f>
        <v>295</v>
      </c>
      <c r="D116" s="6">
        <f>-PPMT('360 IRA Input'!$C$13/12,$B$4-B117,$B$4,$F$4)</f>
        <v>140.9803860834802</v>
      </c>
      <c r="E116" s="6">
        <f>-IPMT('360 IRA Input'!$C$13/12,$B$4-B117,$B$4,$F$4)</f>
        <v>154.01961391651997</v>
      </c>
      <c r="F116" s="8">
        <f t="shared" si="5"/>
        <v>13690.630825663036</v>
      </c>
    </row>
    <row r="117" spans="1:6" x14ac:dyDescent="0.2">
      <c r="A117" s="1">
        <f t="shared" si="3"/>
        <v>113</v>
      </c>
      <c r="B117" s="1">
        <f t="shared" si="4"/>
        <v>65</v>
      </c>
      <c r="C117" s="5">
        <f>'360 IRA Input'!$C$14</f>
        <v>295</v>
      </c>
      <c r="D117" s="6">
        <f>-PPMT('360 IRA Input'!$C$13/12,$B$4-B118,$B$4,$F$4)</f>
        <v>142.56641560329442</v>
      </c>
      <c r="E117" s="6">
        <f>-IPMT('360 IRA Input'!$C$13/12,$B$4-B118,$B$4,$F$4)</f>
        <v>152.43358439670575</v>
      </c>
      <c r="F117" s="8">
        <f t="shared" si="5"/>
        <v>13549.650439579556</v>
      </c>
    </row>
    <row r="118" spans="1:6" x14ac:dyDescent="0.2">
      <c r="A118" s="1">
        <f t="shared" si="3"/>
        <v>114</v>
      </c>
      <c r="B118" s="1">
        <f t="shared" si="4"/>
        <v>64</v>
      </c>
      <c r="C118" s="5">
        <f>'360 IRA Input'!$C$14</f>
        <v>295</v>
      </c>
      <c r="D118" s="6">
        <f>-PPMT('360 IRA Input'!$C$13/12,$B$4-B119,$B$4,$F$4)</f>
        <v>144.17028795719071</v>
      </c>
      <c r="E118" s="6">
        <f>-IPMT('360 IRA Input'!$C$13/12,$B$4-B119,$B$4,$F$4)</f>
        <v>150.82971204280949</v>
      </c>
      <c r="F118" s="8">
        <f t="shared" si="5"/>
        <v>13407.084023976262</v>
      </c>
    </row>
    <row r="119" spans="1:6" x14ac:dyDescent="0.2">
      <c r="A119" s="1">
        <f t="shared" si="3"/>
        <v>115</v>
      </c>
      <c r="B119" s="1">
        <f t="shared" si="4"/>
        <v>63</v>
      </c>
      <c r="C119" s="5">
        <f>'360 IRA Input'!$C$14</f>
        <v>295</v>
      </c>
      <c r="D119" s="6">
        <f>-PPMT('360 IRA Input'!$C$13/12,$B$4-B120,$B$4,$F$4)</f>
        <v>145.79220387707488</v>
      </c>
      <c r="E119" s="6">
        <f>-IPMT('360 IRA Input'!$C$13/12,$B$4-B120,$B$4,$F$4)</f>
        <v>149.20779612292529</v>
      </c>
      <c r="F119" s="8">
        <f t="shared" si="5"/>
        <v>13262.913736019071</v>
      </c>
    </row>
    <row r="120" spans="1:6" x14ac:dyDescent="0.2">
      <c r="A120" s="1">
        <f t="shared" si="3"/>
        <v>116</v>
      </c>
      <c r="B120" s="1">
        <f t="shared" si="4"/>
        <v>62</v>
      </c>
      <c r="C120" s="5">
        <f>'360 IRA Input'!$C$14</f>
        <v>295</v>
      </c>
      <c r="D120" s="6">
        <f>-PPMT('360 IRA Input'!$C$13/12,$B$4-B121,$B$4,$F$4)</f>
        <v>147.43236635308688</v>
      </c>
      <c r="E120" s="6">
        <f>-IPMT('360 IRA Input'!$C$13/12,$B$4-B121,$B$4,$F$4)</f>
        <v>147.56763364691329</v>
      </c>
      <c r="F120" s="8">
        <f t="shared" si="5"/>
        <v>13117.121532141995</v>
      </c>
    </row>
    <row r="121" spans="1:6" x14ac:dyDescent="0.2">
      <c r="A121" s="1">
        <f t="shared" si="3"/>
        <v>117</v>
      </c>
      <c r="B121" s="1">
        <f t="shared" si="4"/>
        <v>61</v>
      </c>
      <c r="C121" s="5">
        <f>'360 IRA Input'!$C$14</f>
        <v>295</v>
      </c>
      <c r="D121" s="6">
        <f>-PPMT('360 IRA Input'!$C$13/12,$B$4-B122,$B$4,$F$4)</f>
        <v>149.09098065900594</v>
      </c>
      <c r="E121" s="6">
        <f>-IPMT('360 IRA Input'!$C$13/12,$B$4-B122,$B$4,$F$4)</f>
        <v>145.90901934099421</v>
      </c>
      <c r="F121" s="8">
        <f t="shared" si="5"/>
        <v>12969.689165788908</v>
      </c>
    </row>
    <row r="122" spans="1:6" x14ac:dyDescent="0.2">
      <c r="A122" s="1">
        <f t="shared" si="3"/>
        <v>118</v>
      </c>
      <c r="B122" s="1">
        <f t="shared" si="4"/>
        <v>60</v>
      </c>
      <c r="C122" s="5">
        <f>'360 IRA Input'!$C$14</f>
        <v>295</v>
      </c>
      <c r="D122" s="6">
        <f>-PPMT('360 IRA Input'!$C$13/12,$B$4-B123,$B$4,$F$4)</f>
        <v>150.76825437794164</v>
      </c>
      <c r="E122" s="6">
        <f>-IPMT('360 IRA Input'!$C$13/12,$B$4-B123,$B$4,$F$4)</f>
        <v>144.23174562205855</v>
      </c>
      <c r="F122" s="8">
        <f t="shared" si="5"/>
        <v>12820.598185129902</v>
      </c>
    </row>
    <row r="123" spans="1:6" x14ac:dyDescent="0.2">
      <c r="A123" s="1">
        <f t="shared" si="3"/>
        <v>119</v>
      </c>
      <c r="B123" s="1">
        <f t="shared" si="4"/>
        <v>59</v>
      </c>
      <c r="C123" s="5">
        <f>'360 IRA Input'!$C$14</f>
        <v>295</v>
      </c>
      <c r="D123" s="6">
        <f>-PPMT('360 IRA Input'!$C$13/12,$B$4-B124,$B$4,$F$4)</f>
        <v>152.46439742831373</v>
      </c>
      <c r="E123" s="6">
        <f>-IPMT('360 IRA Input'!$C$13/12,$B$4-B124,$B$4,$F$4)</f>
        <v>142.53560257168644</v>
      </c>
      <c r="F123" s="8">
        <f t="shared" si="5"/>
        <v>12669.829930751961</v>
      </c>
    </row>
    <row r="124" spans="1:6" x14ac:dyDescent="0.2">
      <c r="A124" s="2">
        <f t="shared" si="3"/>
        <v>120</v>
      </c>
      <c r="B124" s="3">
        <f t="shared" si="4"/>
        <v>58</v>
      </c>
      <c r="C124" s="5">
        <f>'360 IRA Input'!$C$14</f>
        <v>295</v>
      </c>
      <c r="D124" s="6">
        <f>-PPMT('360 IRA Input'!$C$13/12,$B$4-B125,$B$4,$F$4)</f>
        <v>154.17962209012447</v>
      </c>
      <c r="E124" s="6">
        <f>-IPMT('360 IRA Input'!$C$13/12,$B$4-B125,$B$4,$F$4)</f>
        <v>140.82037790987567</v>
      </c>
      <c r="F124" s="8">
        <f t="shared" si="5"/>
        <v>12517.365533323647</v>
      </c>
    </row>
    <row r="125" spans="1:6" x14ac:dyDescent="0.2">
      <c r="A125" s="1">
        <f t="shared" si="3"/>
        <v>121</v>
      </c>
      <c r="B125" s="1">
        <f t="shared" si="4"/>
        <v>57</v>
      </c>
      <c r="C125" s="5">
        <f>'360 IRA Input'!$C$14</f>
        <v>295</v>
      </c>
      <c r="D125" s="6">
        <f>-PPMT('360 IRA Input'!$C$13/12,$B$4-B126,$B$4,$F$4)</f>
        <v>155.91414303152646</v>
      </c>
      <c r="E125" s="6">
        <f>-IPMT('360 IRA Input'!$C$13/12,$B$4-B126,$B$4,$F$4)</f>
        <v>139.08585696847371</v>
      </c>
      <c r="F125" s="8">
        <f t="shared" si="5"/>
        <v>12363.185911233522</v>
      </c>
    </row>
    <row r="126" spans="1:6" x14ac:dyDescent="0.2">
      <c r="A126" s="1">
        <f t="shared" si="3"/>
        <v>122</v>
      </c>
      <c r="B126" s="1">
        <f t="shared" si="4"/>
        <v>56</v>
      </c>
      <c r="C126" s="5">
        <f>'360 IRA Input'!$C$14</f>
        <v>295</v>
      </c>
      <c r="D126" s="6">
        <f>-PPMT('360 IRA Input'!$C$13/12,$B$4-B127,$B$4,$F$4)</f>
        <v>157.66817733568919</v>
      </c>
      <c r="E126" s="6">
        <f>-IPMT('360 IRA Input'!$C$13/12,$B$4-B127,$B$4,$F$4)</f>
        <v>137.33182266431098</v>
      </c>
      <c r="F126" s="8">
        <f t="shared" si="5"/>
        <v>12207.271768201996</v>
      </c>
    </row>
    <row r="127" spans="1:6" x14ac:dyDescent="0.2">
      <c r="A127" s="1">
        <f t="shared" si="3"/>
        <v>123</v>
      </c>
      <c r="B127" s="1">
        <f t="shared" si="4"/>
        <v>55</v>
      </c>
      <c r="C127" s="5">
        <f>'360 IRA Input'!$C$14</f>
        <v>295</v>
      </c>
      <c r="D127" s="6">
        <f>-PPMT('360 IRA Input'!$C$13/12,$B$4-B128,$B$4,$F$4)</f>
        <v>159.44194452796816</v>
      </c>
      <c r="E127" s="6">
        <f>-IPMT('360 IRA Input'!$C$13/12,$B$4-B128,$B$4,$F$4)</f>
        <v>135.55805547203201</v>
      </c>
      <c r="F127" s="8">
        <f t="shared" si="5"/>
        <v>12049.603590866307</v>
      </c>
    </row>
    <row r="128" spans="1:6" x14ac:dyDescent="0.2">
      <c r="A128" s="1">
        <f t="shared" si="3"/>
        <v>124</v>
      </c>
      <c r="B128" s="1">
        <f t="shared" si="4"/>
        <v>54</v>
      </c>
      <c r="C128" s="5">
        <f>'360 IRA Input'!$C$14</f>
        <v>295</v>
      </c>
      <c r="D128" s="6">
        <f>-PPMT('360 IRA Input'!$C$13/12,$B$4-B129,$B$4,$F$4)</f>
        <v>161.23566660337934</v>
      </c>
      <c r="E128" s="6">
        <f>-IPMT('360 IRA Input'!$C$13/12,$B$4-B129,$B$4,$F$4)</f>
        <v>133.7643333966208</v>
      </c>
      <c r="F128" s="8">
        <f t="shared" si="5"/>
        <v>11890.16164633834</v>
      </c>
    </row>
    <row r="129" spans="1:6" x14ac:dyDescent="0.2">
      <c r="A129" s="1">
        <f t="shared" si="3"/>
        <v>125</v>
      </c>
      <c r="B129" s="1">
        <f t="shared" si="4"/>
        <v>53</v>
      </c>
      <c r="C129" s="5">
        <f>'360 IRA Input'!$C$14</f>
        <v>295</v>
      </c>
      <c r="D129" s="6">
        <f>-PPMT('360 IRA Input'!$C$13/12,$B$4-B130,$B$4,$F$4)</f>
        <v>163.049568054383</v>
      </c>
      <c r="E129" s="6">
        <f>-IPMT('360 IRA Input'!$C$13/12,$B$4-B130,$B$4,$F$4)</f>
        <v>131.95043194561714</v>
      </c>
      <c r="F129" s="8">
        <f t="shared" si="5"/>
        <v>11728.92597973496</v>
      </c>
    </row>
    <row r="130" spans="1:6" x14ac:dyDescent="0.2">
      <c r="A130" s="1">
        <f t="shared" si="3"/>
        <v>126</v>
      </c>
      <c r="B130" s="1">
        <f t="shared" si="4"/>
        <v>52</v>
      </c>
      <c r="C130" s="5">
        <f>'360 IRA Input'!$C$14</f>
        <v>295</v>
      </c>
      <c r="D130" s="6">
        <f>-PPMT('360 IRA Input'!$C$13/12,$B$4-B131,$B$4,$F$4)</f>
        <v>164.88387589897968</v>
      </c>
      <c r="E130" s="6">
        <f>-IPMT('360 IRA Input'!$C$13/12,$B$4-B131,$B$4,$F$4)</f>
        <v>130.11612410102046</v>
      </c>
      <c r="F130" s="8">
        <f t="shared" si="5"/>
        <v>11565.876411680578</v>
      </c>
    </row>
    <row r="131" spans="1:6" x14ac:dyDescent="0.2">
      <c r="A131" s="1">
        <f t="shared" si="3"/>
        <v>127</v>
      </c>
      <c r="B131" s="1">
        <f t="shared" si="4"/>
        <v>51</v>
      </c>
      <c r="C131" s="5">
        <f>'360 IRA Input'!$C$14</f>
        <v>295</v>
      </c>
      <c r="D131" s="6">
        <f>-PPMT('360 IRA Input'!$C$13/12,$B$4-B132,$B$4,$F$4)</f>
        <v>166.73881970912299</v>
      </c>
      <c r="E131" s="6">
        <f>-IPMT('360 IRA Input'!$C$13/12,$B$4-B132,$B$4,$F$4)</f>
        <v>128.26118029087721</v>
      </c>
      <c r="F131" s="8">
        <f t="shared" si="5"/>
        <v>11400.992535781597</v>
      </c>
    </row>
    <row r="132" spans="1:6" x14ac:dyDescent="0.2">
      <c r="A132" s="1">
        <f t="shared" si="3"/>
        <v>128</v>
      </c>
      <c r="B132" s="1">
        <f t="shared" si="4"/>
        <v>50</v>
      </c>
      <c r="C132" s="5">
        <f>'360 IRA Input'!$C$14</f>
        <v>295</v>
      </c>
      <c r="D132" s="6">
        <f>-PPMT('360 IRA Input'!$C$13/12,$B$4-B133,$B$4,$F$4)</f>
        <v>168.61463163945103</v>
      </c>
      <c r="E132" s="6">
        <f>-IPMT('360 IRA Input'!$C$13/12,$B$4-B133,$B$4,$F$4)</f>
        <v>126.38536836054914</v>
      </c>
      <c r="F132" s="8">
        <f t="shared" si="5"/>
        <v>11234.253716072475</v>
      </c>
    </row>
    <row r="133" spans="1:6" x14ac:dyDescent="0.2">
      <c r="A133" s="1">
        <f t="shared" ref="A133:A196" si="6">$B$4-B133</f>
        <v>129</v>
      </c>
      <c r="B133" s="1">
        <f t="shared" ref="B133:B196" si="7">B132-1</f>
        <v>49</v>
      </c>
      <c r="C133" s="5">
        <f>'360 IRA Input'!$C$14</f>
        <v>295</v>
      </c>
      <c r="D133" s="6">
        <f>-PPMT('360 IRA Input'!$C$13/12,$B$4-B134,$B$4,$F$4)</f>
        <v>170.51154645634196</v>
      </c>
      <c r="E133" s="6">
        <f>-IPMT('360 IRA Input'!$C$13/12,$B$4-B134,$B$4,$F$4)</f>
        <v>124.48845354365821</v>
      </c>
      <c r="F133" s="8">
        <f t="shared" ref="F133:F196" si="8">F132-D132</f>
        <v>11065.639084433024</v>
      </c>
    </row>
    <row r="134" spans="1:6" x14ac:dyDescent="0.2">
      <c r="A134" s="1">
        <f t="shared" si="6"/>
        <v>130</v>
      </c>
      <c r="B134" s="1">
        <f t="shared" si="7"/>
        <v>48</v>
      </c>
      <c r="C134" s="5">
        <f>'360 IRA Input'!$C$14</f>
        <v>295</v>
      </c>
      <c r="D134" s="6">
        <f>-PPMT('360 IRA Input'!$C$13/12,$B$4-B135,$B$4,$F$4)</f>
        <v>172.42980156729612</v>
      </c>
      <c r="E134" s="6">
        <f>-IPMT('360 IRA Input'!$C$13/12,$B$4-B135,$B$4,$F$4)</f>
        <v>122.57019843270403</v>
      </c>
      <c r="F134" s="8">
        <f t="shared" si="8"/>
        <v>10895.127537976681</v>
      </c>
    </row>
    <row r="135" spans="1:6" x14ac:dyDescent="0.2">
      <c r="A135" s="1">
        <f t="shared" si="6"/>
        <v>131</v>
      </c>
      <c r="B135" s="1">
        <f t="shared" si="7"/>
        <v>47</v>
      </c>
      <c r="C135" s="5">
        <f>'360 IRA Input'!$C$14</f>
        <v>295</v>
      </c>
      <c r="D135" s="6">
        <f>-PPMT('360 IRA Input'!$C$13/12,$B$4-B136,$B$4,$F$4)</f>
        <v>174.36963705064835</v>
      </c>
      <c r="E135" s="6">
        <f>-IPMT('360 IRA Input'!$C$13/12,$B$4-B136,$B$4,$F$4)</f>
        <v>120.63036294935182</v>
      </c>
      <c r="F135" s="8">
        <f t="shared" si="8"/>
        <v>10722.697736409385</v>
      </c>
    </row>
    <row r="136" spans="1:6" x14ac:dyDescent="0.2">
      <c r="A136" s="2">
        <f t="shared" si="6"/>
        <v>132</v>
      </c>
      <c r="B136" s="3">
        <f t="shared" si="7"/>
        <v>46</v>
      </c>
      <c r="C136" s="5">
        <f>'360 IRA Input'!$C$14</f>
        <v>295</v>
      </c>
      <c r="D136" s="6">
        <f>-PPMT('360 IRA Input'!$C$13/12,$B$4-B137,$B$4,$F$4)</f>
        <v>176.33129568561517</v>
      </c>
      <c r="E136" s="6">
        <f>-IPMT('360 IRA Input'!$C$13/12,$B$4-B137,$B$4,$F$4)</f>
        <v>118.668704314385</v>
      </c>
      <c r="F136" s="8">
        <f t="shared" si="8"/>
        <v>10548.328099358738</v>
      </c>
    </row>
    <row r="137" spans="1:6" x14ac:dyDescent="0.2">
      <c r="A137" s="1">
        <f t="shared" si="6"/>
        <v>133</v>
      </c>
      <c r="B137" s="1">
        <f t="shared" si="7"/>
        <v>45</v>
      </c>
      <c r="C137" s="5">
        <f>'360 IRA Input'!$C$14</f>
        <v>295</v>
      </c>
      <c r="D137" s="6">
        <f>-PPMT('360 IRA Input'!$C$13/12,$B$4-B138,$B$4,$F$4)</f>
        <v>178.31502298267952</v>
      </c>
      <c r="E137" s="6">
        <f>-IPMT('360 IRA Input'!$C$13/12,$B$4-B138,$B$4,$F$4)</f>
        <v>116.68497701732069</v>
      </c>
      <c r="F137" s="8">
        <f t="shared" si="8"/>
        <v>10371.996803673122</v>
      </c>
    </row>
    <row r="138" spans="1:6" x14ac:dyDescent="0.2">
      <c r="A138" s="1">
        <f t="shared" si="6"/>
        <v>134</v>
      </c>
      <c r="B138" s="1">
        <f t="shared" si="7"/>
        <v>44</v>
      </c>
      <c r="C138" s="5">
        <f>'360 IRA Input'!$C$14</f>
        <v>295</v>
      </c>
      <c r="D138" s="6">
        <f>-PPMT('360 IRA Input'!$C$13/12,$B$4-B139,$B$4,$F$4)</f>
        <v>180.32106721431757</v>
      </c>
      <c r="E138" s="6">
        <f>-IPMT('360 IRA Input'!$C$13/12,$B$4-B139,$B$4,$F$4)</f>
        <v>114.67893278568259</v>
      </c>
      <c r="F138" s="8">
        <f t="shared" si="8"/>
        <v>10193.681780690444</v>
      </c>
    </row>
    <row r="139" spans="1:6" x14ac:dyDescent="0.2">
      <c r="A139" s="1">
        <f t="shared" si="6"/>
        <v>135</v>
      </c>
      <c r="B139" s="1">
        <f t="shared" si="7"/>
        <v>43</v>
      </c>
      <c r="C139" s="5">
        <f>'360 IRA Input'!$C$14</f>
        <v>295</v>
      </c>
      <c r="D139" s="6">
        <f>-PPMT('360 IRA Input'!$C$13/12,$B$4-B140,$B$4,$F$4)</f>
        <v>182.34967944607124</v>
      </c>
      <c r="E139" s="6">
        <f>-IPMT('360 IRA Input'!$C$13/12,$B$4-B140,$B$4,$F$4)</f>
        <v>112.65032055392891</v>
      </c>
      <c r="F139" s="8">
        <f t="shared" si="8"/>
        <v>10013.360713476126</v>
      </c>
    </row>
    <row r="140" spans="1:6" x14ac:dyDescent="0.2">
      <c r="A140" s="1">
        <f t="shared" si="6"/>
        <v>136</v>
      </c>
      <c r="B140" s="1">
        <f t="shared" si="7"/>
        <v>42</v>
      </c>
      <c r="C140" s="5">
        <f>'360 IRA Input'!$C$14</f>
        <v>295</v>
      </c>
      <c r="D140" s="6">
        <f>-PPMT('360 IRA Input'!$C$13/12,$B$4-B141,$B$4,$F$4)</f>
        <v>184.4011135679701</v>
      </c>
      <c r="E140" s="6">
        <f>-IPMT('360 IRA Input'!$C$13/12,$B$4-B141,$B$4,$F$4)</f>
        <v>110.59888643203007</v>
      </c>
      <c r="F140" s="8">
        <f t="shared" si="8"/>
        <v>9831.0110340300544</v>
      </c>
    </row>
    <row r="141" spans="1:6" x14ac:dyDescent="0.2">
      <c r="A141" s="1">
        <f t="shared" si="6"/>
        <v>137</v>
      </c>
      <c r="B141" s="1">
        <f t="shared" si="7"/>
        <v>41</v>
      </c>
      <c r="C141" s="5">
        <f>'360 IRA Input'!$C$14</f>
        <v>295</v>
      </c>
      <c r="D141" s="6">
        <f>-PPMT('360 IRA Input'!$C$13/12,$B$4-B142,$B$4,$F$4)</f>
        <v>186.47562632630672</v>
      </c>
      <c r="E141" s="6">
        <f>-IPMT('360 IRA Input'!$C$13/12,$B$4-B142,$B$4,$F$4)</f>
        <v>108.52437367369343</v>
      </c>
      <c r="F141" s="8">
        <f t="shared" si="8"/>
        <v>9646.6099204620841</v>
      </c>
    </row>
    <row r="142" spans="1:6" x14ac:dyDescent="0.2">
      <c r="A142" s="1">
        <f t="shared" si="6"/>
        <v>138</v>
      </c>
      <c r="B142" s="1">
        <f t="shared" si="7"/>
        <v>40</v>
      </c>
      <c r="C142" s="5">
        <f>'360 IRA Input'!$C$14</f>
        <v>295</v>
      </c>
      <c r="D142" s="6">
        <f>-PPMT('360 IRA Input'!$C$13/12,$B$4-B143,$B$4,$F$4)</f>
        <v>188.57347735577002</v>
      </c>
      <c r="E142" s="6">
        <f>-IPMT('360 IRA Input'!$C$13/12,$B$4-B143,$B$4,$F$4)</f>
        <v>106.42652264423015</v>
      </c>
      <c r="F142" s="8">
        <f t="shared" si="8"/>
        <v>9460.134294135778</v>
      </c>
    </row>
    <row r="143" spans="1:6" x14ac:dyDescent="0.2">
      <c r="A143" s="1">
        <f t="shared" si="6"/>
        <v>139</v>
      </c>
      <c r="B143" s="1">
        <f t="shared" si="7"/>
        <v>39</v>
      </c>
      <c r="C143" s="5">
        <f>'360 IRA Input'!$C$14</f>
        <v>295</v>
      </c>
      <c r="D143" s="6">
        <f>-PPMT('360 IRA Input'!$C$13/12,$B$4-B144,$B$4,$F$4)</f>
        <v>190.69492921193932</v>
      </c>
      <c r="E143" s="6">
        <f>-IPMT('360 IRA Input'!$C$13/12,$B$4-B144,$B$4,$F$4)</f>
        <v>104.30507078806086</v>
      </c>
      <c r="F143" s="8">
        <f t="shared" si="8"/>
        <v>9271.5608167800074</v>
      </c>
    </row>
    <row r="144" spans="1:6" x14ac:dyDescent="0.2">
      <c r="A144" s="1">
        <f t="shared" si="6"/>
        <v>140</v>
      </c>
      <c r="B144" s="1">
        <f t="shared" si="7"/>
        <v>38</v>
      </c>
      <c r="C144" s="5">
        <f>'360 IRA Input'!$C$14</f>
        <v>295</v>
      </c>
      <c r="D144" s="6">
        <f>-PPMT('360 IRA Input'!$C$13/12,$B$4-B145,$B$4,$F$4)</f>
        <v>192.84024740414458</v>
      </c>
      <c r="E144" s="6">
        <f>-IPMT('360 IRA Input'!$C$13/12,$B$4-B145,$B$4,$F$4)</f>
        <v>102.15975259585561</v>
      </c>
      <c r="F144" s="8">
        <f t="shared" si="8"/>
        <v>9080.8658875680685</v>
      </c>
    </row>
    <row r="145" spans="1:6" x14ac:dyDescent="0.2">
      <c r="A145" s="1">
        <f t="shared" si="6"/>
        <v>141</v>
      </c>
      <c r="B145" s="1">
        <f t="shared" si="7"/>
        <v>37</v>
      </c>
      <c r="C145" s="5">
        <f>'360 IRA Input'!$C$14</f>
        <v>295</v>
      </c>
      <c r="D145" s="6">
        <f>-PPMT('360 IRA Input'!$C$13/12,$B$4-B146,$B$4,$F$4)</f>
        <v>195.00970042869605</v>
      </c>
      <c r="E145" s="6">
        <f>-IPMT('360 IRA Input'!$C$13/12,$B$4-B146,$B$4,$F$4)</f>
        <v>99.990299571304107</v>
      </c>
      <c r="F145" s="8">
        <f t="shared" si="8"/>
        <v>8888.0256401639235</v>
      </c>
    </row>
    <row r="146" spans="1:6" x14ac:dyDescent="0.2">
      <c r="A146" s="1">
        <f t="shared" si="6"/>
        <v>142</v>
      </c>
      <c r="B146" s="1">
        <f t="shared" si="7"/>
        <v>36</v>
      </c>
      <c r="C146" s="5">
        <f>'360 IRA Input'!$C$14</f>
        <v>295</v>
      </c>
      <c r="D146" s="6">
        <f>-PPMT('360 IRA Input'!$C$13/12,$B$4-B147,$B$4,$F$4)</f>
        <v>197.20355980248786</v>
      </c>
      <c r="E146" s="6">
        <f>-IPMT('360 IRA Input'!$C$13/12,$B$4-B147,$B$4,$F$4)</f>
        <v>97.796440197512297</v>
      </c>
      <c r="F146" s="8">
        <f t="shared" si="8"/>
        <v>8693.0159397352272</v>
      </c>
    </row>
    <row r="147" spans="1:6" x14ac:dyDescent="0.2">
      <c r="A147" s="1">
        <f t="shared" si="6"/>
        <v>143</v>
      </c>
      <c r="B147" s="1">
        <f t="shared" si="7"/>
        <v>35</v>
      </c>
      <c r="C147" s="5">
        <f>'360 IRA Input'!$C$14</f>
        <v>295</v>
      </c>
      <c r="D147" s="6">
        <f>-PPMT('360 IRA Input'!$C$13/12,$B$4-B148,$B$4,$F$4)</f>
        <v>199.42210009697948</v>
      </c>
      <c r="E147" s="6">
        <f>-IPMT('360 IRA Input'!$C$13/12,$B$4-B148,$B$4,$F$4)</f>
        <v>95.577899903020665</v>
      </c>
      <c r="F147" s="8">
        <f t="shared" si="8"/>
        <v>8495.8123799327386</v>
      </c>
    </row>
    <row r="148" spans="1:6" x14ac:dyDescent="0.2">
      <c r="A148" s="2">
        <f t="shared" si="6"/>
        <v>144</v>
      </c>
      <c r="B148" s="3">
        <f t="shared" si="7"/>
        <v>34</v>
      </c>
      <c r="C148" s="5">
        <f>'360 IRA Input'!$C$14</f>
        <v>295</v>
      </c>
      <c r="D148" s="6">
        <f>-PPMT('360 IRA Input'!$C$13/12,$B$4-B149,$B$4,$F$4)</f>
        <v>201.66559897255968</v>
      </c>
      <c r="E148" s="6">
        <f>-IPMT('360 IRA Input'!$C$13/12,$B$4-B149,$B$4,$F$4)</f>
        <v>93.334401027440492</v>
      </c>
      <c r="F148" s="8">
        <f t="shared" si="8"/>
        <v>8296.3902798357594</v>
      </c>
    </row>
    <row r="149" spans="1:6" x14ac:dyDescent="0.2">
      <c r="A149" s="1">
        <f t="shared" si="6"/>
        <v>145</v>
      </c>
      <c r="B149" s="1">
        <f t="shared" si="7"/>
        <v>33</v>
      </c>
      <c r="C149" s="5">
        <f>'360 IRA Input'!$C$14</f>
        <v>295</v>
      </c>
      <c r="D149" s="6">
        <f>-PPMT('360 IRA Input'!$C$13/12,$B$4-B150,$B$4,$F$4)</f>
        <v>203.93433721329689</v>
      </c>
      <c r="E149" s="6">
        <f>-IPMT('360 IRA Input'!$C$13/12,$B$4-B150,$B$4,$F$4)</f>
        <v>91.065662786703285</v>
      </c>
      <c r="F149" s="8">
        <f t="shared" si="8"/>
        <v>8094.7246808631999</v>
      </c>
    </row>
    <row r="150" spans="1:6" x14ac:dyDescent="0.2">
      <c r="A150" s="1">
        <f t="shared" si="6"/>
        <v>146</v>
      </c>
      <c r="B150" s="1">
        <f t="shared" si="7"/>
        <v>32</v>
      </c>
      <c r="C150" s="5">
        <f>'360 IRA Input'!$C$14</f>
        <v>295</v>
      </c>
      <c r="D150" s="6">
        <f>-PPMT('360 IRA Input'!$C$13/12,$B$4-B151,$B$4,$F$4)</f>
        <v>206.22859876208071</v>
      </c>
      <c r="E150" s="6">
        <f>-IPMT('360 IRA Input'!$C$13/12,$B$4-B151,$B$4,$F$4)</f>
        <v>88.771401237919449</v>
      </c>
      <c r="F150" s="8">
        <f t="shared" si="8"/>
        <v>7890.7903436499028</v>
      </c>
    </row>
    <row r="151" spans="1:6" x14ac:dyDescent="0.2">
      <c r="A151" s="1">
        <f t="shared" si="6"/>
        <v>147</v>
      </c>
      <c r="B151" s="1">
        <f t="shared" si="7"/>
        <v>31</v>
      </c>
      <c r="C151" s="5">
        <f>'360 IRA Input'!$C$14</f>
        <v>295</v>
      </c>
      <c r="D151" s="6">
        <f>-PPMT('360 IRA Input'!$C$13/12,$B$4-B152,$B$4,$F$4)</f>
        <v>208.54867075615863</v>
      </c>
      <c r="E151" s="6">
        <f>-IPMT('360 IRA Input'!$C$13/12,$B$4-B152,$B$4,$F$4)</f>
        <v>86.451329243841542</v>
      </c>
      <c r="F151" s="8">
        <f t="shared" si="8"/>
        <v>7684.561744887822</v>
      </c>
    </row>
    <row r="152" spans="1:6" x14ac:dyDescent="0.2">
      <c r="A152" s="1">
        <f t="shared" si="6"/>
        <v>148</v>
      </c>
      <c r="B152" s="1">
        <f t="shared" si="7"/>
        <v>30</v>
      </c>
      <c r="C152" s="5">
        <f>'360 IRA Input'!$C$14</f>
        <v>295</v>
      </c>
      <c r="D152" s="6">
        <f>-PPMT('360 IRA Input'!$C$13/12,$B$4-B153,$B$4,$F$4)</f>
        <v>210.89484356307247</v>
      </c>
      <c r="E152" s="6">
        <f>-IPMT('360 IRA Input'!$C$13/12,$B$4-B153,$B$4,$F$4)</f>
        <v>84.1051564369277</v>
      </c>
      <c r="F152" s="8">
        <f t="shared" si="8"/>
        <v>7476.0130741316634</v>
      </c>
    </row>
    <row r="153" spans="1:6" x14ac:dyDescent="0.2">
      <c r="A153" s="1">
        <f t="shared" si="6"/>
        <v>149</v>
      </c>
      <c r="B153" s="1">
        <f t="shared" si="7"/>
        <v>29</v>
      </c>
      <c r="C153" s="5">
        <f>'360 IRA Input'!$C$14</f>
        <v>295</v>
      </c>
      <c r="D153" s="6">
        <f>-PPMT('360 IRA Input'!$C$13/12,$B$4-B154,$B$4,$F$4)</f>
        <v>213.2674108169993</v>
      </c>
      <c r="E153" s="6">
        <f>-IPMT('360 IRA Input'!$C$13/12,$B$4-B154,$B$4,$F$4)</f>
        <v>81.732589183000869</v>
      </c>
      <c r="F153" s="8">
        <f t="shared" si="8"/>
        <v>7265.1182305685907</v>
      </c>
    </row>
    <row r="154" spans="1:6" x14ac:dyDescent="0.2">
      <c r="A154" s="1">
        <f t="shared" si="6"/>
        <v>150</v>
      </c>
      <c r="B154" s="1">
        <f t="shared" si="7"/>
        <v>28</v>
      </c>
      <c r="C154" s="5">
        <f>'360 IRA Input'!$C$14</f>
        <v>295</v>
      </c>
      <c r="D154" s="6">
        <f>-PPMT('360 IRA Input'!$C$13/12,$B$4-B155,$B$4,$F$4)</f>
        <v>215.66666945550102</v>
      </c>
      <c r="E154" s="6">
        <f>-IPMT('360 IRA Input'!$C$13/12,$B$4-B155,$B$4,$F$4)</f>
        <v>79.333330544499162</v>
      </c>
      <c r="F154" s="8">
        <f t="shared" si="8"/>
        <v>7051.8508197515912</v>
      </c>
    </row>
    <row r="155" spans="1:6" x14ac:dyDescent="0.2">
      <c r="A155" s="1">
        <f t="shared" si="6"/>
        <v>151</v>
      </c>
      <c r="B155" s="1">
        <f t="shared" si="7"/>
        <v>27</v>
      </c>
      <c r="C155" s="5">
        <f>'360 IRA Input'!$C$14</f>
        <v>295</v>
      </c>
      <c r="D155" s="6">
        <f>-PPMT('360 IRA Input'!$C$13/12,$B$4-B156,$B$4,$F$4)</f>
        <v>218.09291975668754</v>
      </c>
      <c r="E155" s="6">
        <f>-IPMT('360 IRA Input'!$C$13/12,$B$4-B156,$B$4,$F$4)</f>
        <v>76.907080243312649</v>
      </c>
      <c r="F155" s="8">
        <f t="shared" si="8"/>
        <v>6836.1841502960906</v>
      </c>
    </row>
    <row r="156" spans="1:6" x14ac:dyDescent="0.2">
      <c r="A156" s="1">
        <f t="shared" si="6"/>
        <v>152</v>
      </c>
      <c r="B156" s="1">
        <f t="shared" si="7"/>
        <v>26</v>
      </c>
      <c r="C156" s="5">
        <f>'360 IRA Input'!$C$14</f>
        <v>295</v>
      </c>
      <c r="D156" s="6">
        <f>-PPMT('360 IRA Input'!$C$13/12,$B$4-B157,$B$4,$F$4)</f>
        <v>220.54646537679776</v>
      </c>
      <c r="E156" s="6">
        <f>-IPMT('360 IRA Input'!$C$13/12,$B$4-B157,$B$4,$F$4)</f>
        <v>74.45353462320243</v>
      </c>
      <c r="F156" s="8">
        <f t="shared" si="8"/>
        <v>6618.0912305394031</v>
      </c>
    </row>
    <row r="157" spans="1:6" x14ac:dyDescent="0.2">
      <c r="A157" s="1">
        <f t="shared" si="6"/>
        <v>153</v>
      </c>
      <c r="B157" s="1">
        <f t="shared" si="7"/>
        <v>25</v>
      </c>
      <c r="C157" s="5">
        <f>'360 IRA Input'!$C$14</f>
        <v>295</v>
      </c>
      <c r="D157" s="6">
        <f>-PPMT('360 IRA Input'!$C$13/12,$B$4-B158,$B$4,$F$4)</f>
        <v>223.02761338820375</v>
      </c>
      <c r="E157" s="6">
        <f>-IPMT('360 IRA Input'!$C$13/12,$B$4-B158,$B$4,$F$4)</f>
        <v>71.972386611796409</v>
      </c>
      <c r="F157" s="8">
        <f t="shared" si="8"/>
        <v>6397.5447651626055</v>
      </c>
    </row>
    <row r="158" spans="1:6" x14ac:dyDescent="0.2">
      <c r="A158" s="1">
        <f t="shared" si="6"/>
        <v>154</v>
      </c>
      <c r="B158" s="1">
        <f t="shared" si="7"/>
        <v>24</v>
      </c>
      <c r="C158" s="5">
        <f>'360 IRA Input'!$C$14</f>
        <v>295</v>
      </c>
      <c r="D158" s="6">
        <f>-PPMT('360 IRA Input'!$C$13/12,$B$4-B159,$B$4,$F$4)</f>
        <v>225.53667431784211</v>
      </c>
      <c r="E158" s="6">
        <f>-IPMT('360 IRA Input'!$C$13/12,$B$4-B159,$B$4,$F$4)</f>
        <v>69.463325682158029</v>
      </c>
      <c r="F158" s="8">
        <f t="shared" si="8"/>
        <v>6174.517151774402</v>
      </c>
    </row>
    <row r="159" spans="1:6" x14ac:dyDescent="0.2">
      <c r="A159" s="1">
        <f t="shared" si="6"/>
        <v>155</v>
      </c>
      <c r="B159" s="1">
        <f t="shared" si="7"/>
        <v>23</v>
      </c>
      <c r="C159" s="5">
        <f>'360 IRA Input'!$C$14</f>
        <v>295</v>
      </c>
      <c r="D159" s="6">
        <f>-PPMT('360 IRA Input'!$C$13/12,$B$4-B160,$B$4,$F$4)</f>
        <v>228.07396218607792</v>
      </c>
      <c r="E159" s="6">
        <f>-IPMT('360 IRA Input'!$C$13/12,$B$4-B160,$B$4,$F$4)</f>
        <v>66.926037813922235</v>
      </c>
      <c r="F159" s="8">
        <f t="shared" si="8"/>
        <v>5948.98047745656</v>
      </c>
    </row>
    <row r="160" spans="1:6" x14ac:dyDescent="0.2">
      <c r="A160" s="2">
        <f t="shared" si="6"/>
        <v>156</v>
      </c>
      <c r="B160" s="3">
        <f t="shared" si="7"/>
        <v>22</v>
      </c>
      <c r="C160" s="5">
        <f>'360 IRA Input'!$C$14</f>
        <v>295</v>
      </c>
      <c r="D160" s="6">
        <f>-PPMT('360 IRA Input'!$C$13/12,$B$4-B161,$B$4,$F$4)</f>
        <v>230.63979454600567</v>
      </c>
      <c r="E160" s="6">
        <f>-IPMT('360 IRA Input'!$C$13/12,$B$4-B161,$B$4,$F$4)</f>
        <v>64.360205453994467</v>
      </c>
      <c r="F160" s="8">
        <f t="shared" si="8"/>
        <v>5720.9065152704825</v>
      </c>
    </row>
    <row r="161" spans="1:6" x14ac:dyDescent="0.2">
      <c r="A161" s="1">
        <f t="shared" si="6"/>
        <v>157</v>
      </c>
      <c r="B161" s="1">
        <f t="shared" si="7"/>
        <v>21</v>
      </c>
      <c r="C161" s="5">
        <f>'360 IRA Input'!$C$14</f>
        <v>295</v>
      </c>
      <c r="D161" s="6">
        <f>-PPMT('360 IRA Input'!$C$13/12,$B$4-B162,$B$4,$F$4)</f>
        <v>233.23449252319261</v>
      </c>
      <c r="E161" s="6">
        <f>-IPMT('360 IRA Input'!$C$13/12,$B$4-B162,$B$4,$F$4)</f>
        <v>61.765507476807521</v>
      </c>
      <c r="F161" s="8">
        <f t="shared" si="8"/>
        <v>5490.2667207244767</v>
      </c>
    </row>
    <row r="162" spans="1:6" x14ac:dyDescent="0.2">
      <c r="A162" s="1">
        <f t="shared" si="6"/>
        <v>158</v>
      </c>
      <c r="B162" s="1">
        <f t="shared" si="7"/>
        <v>20</v>
      </c>
      <c r="C162" s="5">
        <f>'360 IRA Input'!$C$14</f>
        <v>295</v>
      </c>
      <c r="D162" s="6">
        <f>-PPMT('360 IRA Input'!$C$13/12,$B$4-B163,$B$4,$F$4)</f>
        <v>235.85838085586909</v>
      </c>
      <c r="E162" s="6">
        <f>-IPMT('360 IRA Input'!$C$13/12,$B$4-B163,$B$4,$F$4)</f>
        <v>59.141619144131099</v>
      </c>
      <c r="F162" s="8">
        <f t="shared" si="8"/>
        <v>5257.0322282012839</v>
      </c>
    </row>
    <row r="163" spans="1:6" x14ac:dyDescent="0.2">
      <c r="A163" s="1">
        <f t="shared" si="6"/>
        <v>159</v>
      </c>
      <c r="B163" s="1">
        <f t="shared" si="7"/>
        <v>19</v>
      </c>
      <c r="C163" s="5">
        <f>'360 IRA Input'!$C$14</f>
        <v>295</v>
      </c>
      <c r="D163" s="6">
        <f>-PPMT('360 IRA Input'!$C$13/12,$B$4-B164,$B$4,$F$4)</f>
        <v>238.51178793557074</v>
      </c>
      <c r="E163" s="6">
        <f>-IPMT('360 IRA Input'!$C$13/12,$B$4-B164,$B$4,$F$4)</f>
        <v>56.488212064429398</v>
      </c>
      <c r="F163" s="8">
        <f t="shared" si="8"/>
        <v>5021.1738473454152</v>
      </c>
    </row>
    <row r="164" spans="1:6" x14ac:dyDescent="0.2">
      <c r="A164" s="1">
        <f t="shared" si="6"/>
        <v>160</v>
      </c>
      <c r="B164" s="1">
        <f t="shared" si="7"/>
        <v>18</v>
      </c>
      <c r="C164" s="5">
        <f>'360 IRA Input'!$C$14</f>
        <v>295</v>
      </c>
      <c r="D164" s="6">
        <f>-PPMT('360 IRA Input'!$C$13/12,$B$4-B165,$B$4,$F$4)</f>
        <v>241.19504584823869</v>
      </c>
      <c r="E164" s="6">
        <f>-IPMT('360 IRA Input'!$C$13/12,$B$4-B165,$B$4,$F$4)</f>
        <v>53.804954151761493</v>
      </c>
      <c r="F164" s="8">
        <f t="shared" si="8"/>
        <v>4782.662059409844</v>
      </c>
    </row>
    <row r="165" spans="1:6" x14ac:dyDescent="0.2">
      <c r="A165" s="1">
        <f t="shared" si="6"/>
        <v>161</v>
      </c>
      <c r="B165" s="1">
        <f t="shared" si="7"/>
        <v>17</v>
      </c>
      <c r="C165" s="5">
        <f>'360 IRA Input'!$C$14</f>
        <v>295</v>
      </c>
      <c r="D165" s="6">
        <f>-PPMT('360 IRA Input'!$C$13/12,$B$4-B166,$B$4,$F$4)</f>
        <v>243.90849041578102</v>
      </c>
      <c r="E165" s="6">
        <f>-IPMT('360 IRA Input'!$C$13/12,$B$4-B166,$B$4,$F$4)</f>
        <v>51.091509584219153</v>
      </c>
      <c r="F165" s="8">
        <f t="shared" si="8"/>
        <v>4541.4670135616052</v>
      </c>
    </row>
    <row r="166" spans="1:6" x14ac:dyDescent="0.2">
      <c r="A166" s="1">
        <f t="shared" si="6"/>
        <v>162</v>
      </c>
      <c r="B166" s="1">
        <f t="shared" si="7"/>
        <v>16</v>
      </c>
      <c r="C166" s="5">
        <f>'360 IRA Input'!$C$14</f>
        <v>295</v>
      </c>
      <c r="D166" s="6">
        <f>-PPMT('360 IRA Input'!$C$13/12,$B$4-B167,$B$4,$F$4)</f>
        <v>246.65246123810289</v>
      </c>
      <c r="E166" s="6">
        <f>-IPMT('360 IRA Input'!$C$13/12,$B$4-B167,$B$4,$F$4)</f>
        <v>48.347538761897276</v>
      </c>
      <c r="F166" s="8">
        <f t="shared" si="8"/>
        <v>4297.5585231458244</v>
      </c>
    </row>
    <row r="167" spans="1:6" x14ac:dyDescent="0.2">
      <c r="A167" s="1">
        <f t="shared" si="6"/>
        <v>163</v>
      </c>
      <c r="B167" s="1">
        <f t="shared" si="7"/>
        <v>15</v>
      </c>
      <c r="C167" s="5">
        <f>'360 IRA Input'!$C$14</f>
        <v>295</v>
      </c>
      <c r="D167" s="6">
        <f>-PPMT('360 IRA Input'!$C$13/12,$B$4-B168,$B$4,$F$4)</f>
        <v>249.42730173560875</v>
      </c>
      <c r="E167" s="6">
        <f>-IPMT('360 IRA Input'!$C$13/12,$B$4-B168,$B$4,$F$4)</f>
        <v>45.572698264391413</v>
      </c>
      <c r="F167" s="8">
        <f t="shared" si="8"/>
        <v>4050.9060619077218</v>
      </c>
    </row>
    <row r="168" spans="1:6" x14ac:dyDescent="0.2">
      <c r="A168" s="1">
        <f t="shared" si="6"/>
        <v>164</v>
      </c>
      <c r="B168" s="1">
        <f t="shared" si="7"/>
        <v>14</v>
      </c>
      <c r="C168" s="5">
        <f>'360 IRA Input'!$C$14</f>
        <v>295</v>
      </c>
      <c r="D168" s="6">
        <f>-PPMT('360 IRA Input'!$C$13/12,$B$4-B169,$B$4,$F$4)</f>
        <v>252.23335919218306</v>
      </c>
      <c r="E168" s="6">
        <f>-IPMT('360 IRA Input'!$C$13/12,$B$4-B169,$B$4,$F$4)</f>
        <v>42.766640807817105</v>
      </c>
      <c r="F168" s="8">
        <f t="shared" si="8"/>
        <v>3801.4787601721132</v>
      </c>
    </row>
    <row r="169" spans="1:6" x14ac:dyDescent="0.2">
      <c r="A169" s="1">
        <f t="shared" si="6"/>
        <v>165</v>
      </c>
      <c r="B169" s="1">
        <f t="shared" si="7"/>
        <v>13</v>
      </c>
      <c r="C169" s="5">
        <f>'360 IRA Input'!$C$14</f>
        <v>295</v>
      </c>
      <c r="D169" s="6">
        <f>-PPMT('360 IRA Input'!$C$13/12,$B$4-B170,$B$4,$F$4)</f>
        <v>255.07098479865437</v>
      </c>
      <c r="E169" s="6">
        <f>-IPMT('360 IRA Input'!$C$13/12,$B$4-B170,$B$4,$F$4)</f>
        <v>39.929015201345791</v>
      </c>
      <c r="F169" s="8">
        <f t="shared" si="8"/>
        <v>3549.2454009799303</v>
      </c>
    </row>
    <row r="170" spans="1:6" x14ac:dyDescent="0.2">
      <c r="A170" s="1">
        <f t="shared" si="6"/>
        <v>166</v>
      </c>
      <c r="B170" s="1">
        <f t="shared" si="7"/>
        <v>12</v>
      </c>
      <c r="C170" s="5">
        <f>'360 IRA Input'!$C$14</f>
        <v>295</v>
      </c>
      <c r="D170" s="6">
        <f>-PPMT('360 IRA Input'!$C$13/12,$B$4-B171,$B$4,$F$4)</f>
        <v>257.9405336967485</v>
      </c>
      <c r="E170" s="6">
        <f>-IPMT('360 IRA Input'!$C$13/12,$B$4-B171,$B$4,$F$4)</f>
        <v>37.059466303251639</v>
      </c>
      <c r="F170" s="8">
        <f t="shared" si="8"/>
        <v>3294.1744161812758</v>
      </c>
    </row>
    <row r="171" spans="1:6" x14ac:dyDescent="0.2">
      <c r="A171" s="1">
        <f t="shared" si="6"/>
        <v>167</v>
      </c>
      <c r="B171" s="1">
        <f t="shared" si="7"/>
        <v>11</v>
      </c>
      <c r="C171" s="5">
        <f>'360 IRA Input'!$C$14</f>
        <v>295</v>
      </c>
      <c r="D171" s="6">
        <f>-PPMT('360 IRA Input'!$C$13/12,$B$4-B172,$B$4,$F$4)</f>
        <v>260.84236502353622</v>
      </c>
      <c r="E171" s="6">
        <f>-IPMT('360 IRA Input'!$C$13/12,$B$4-B172,$B$4,$F$4)</f>
        <v>34.157634976463939</v>
      </c>
      <c r="F171" s="8">
        <f t="shared" si="8"/>
        <v>3036.2338824845274</v>
      </c>
    </row>
    <row r="172" spans="1:6" x14ac:dyDescent="0.2">
      <c r="A172" s="2">
        <f t="shared" si="6"/>
        <v>168</v>
      </c>
      <c r="B172" s="3">
        <f t="shared" si="7"/>
        <v>10</v>
      </c>
      <c r="C172" s="5">
        <f>'360 IRA Input'!$C$14</f>
        <v>295</v>
      </c>
      <c r="D172" s="6">
        <f>-PPMT('360 IRA Input'!$C$13/12,$B$4-B173,$B$4,$F$4)</f>
        <v>263.77684195638062</v>
      </c>
      <c r="E172" s="6">
        <f>-IPMT('360 IRA Input'!$C$13/12,$B$4-B173,$B$4,$F$4)</f>
        <v>31.223158043619517</v>
      </c>
      <c r="F172" s="8">
        <f t="shared" si="8"/>
        <v>2775.3915174609911</v>
      </c>
    </row>
    <row r="173" spans="1:6" x14ac:dyDescent="0.2">
      <c r="A173" s="1">
        <f t="shared" si="6"/>
        <v>169</v>
      </c>
      <c r="B173" s="1">
        <f t="shared" si="7"/>
        <v>9</v>
      </c>
      <c r="C173" s="5">
        <f>'360 IRA Input'!$C$14</f>
        <v>295</v>
      </c>
      <c r="D173" s="6">
        <f>-PPMT('360 IRA Input'!$C$13/12,$B$4-B174,$B$4,$F$4)</f>
        <v>266.74433175839079</v>
      </c>
      <c r="E173" s="6">
        <f>-IPMT('360 IRA Input'!$C$13/12,$B$4-B174,$B$4,$F$4)</f>
        <v>28.255668241609378</v>
      </c>
      <c r="F173" s="8">
        <f t="shared" si="8"/>
        <v>2511.6146755046102</v>
      </c>
    </row>
    <row r="174" spans="1:6" x14ac:dyDescent="0.2">
      <c r="A174" s="1">
        <f t="shared" si="6"/>
        <v>170</v>
      </c>
      <c r="B174" s="1">
        <f t="shared" si="7"/>
        <v>8</v>
      </c>
      <c r="C174" s="5">
        <f>'360 IRA Input'!$C$14</f>
        <v>295</v>
      </c>
      <c r="D174" s="6">
        <f>-PPMT('360 IRA Input'!$C$13/12,$B$4-B175,$B$4,$F$4)</f>
        <v>269.74520582438606</v>
      </c>
      <c r="E174" s="6">
        <f>-IPMT('360 IRA Input'!$C$13/12,$B$4-B175,$B$4,$F$4)</f>
        <v>25.254794175614123</v>
      </c>
      <c r="F174" s="8">
        <f t="shared" si="8"/>
        <v>2244.8703437462195</v>
      </c>
    </row>
    <row r="175" spans="1:6" x14ac:dyDescent="0.2">
      <c r="A175" s="1">
        <f t="shared" si="6"/>
        <v>171</v>
      </c>
      <c r="B175" s="1">
        <f t="shared" si="7"/>
        <v>7</v>
      </c>
      <c r="C175" s="5">
        <f>'360 IRA Input'!$C$14</f>
        <v>295</v>
      </c>
      <c r="D175" s="6">
        <f>-PPMT('360 IRA Input'!$C$13/12,$B$4-B176,$B$4,$F$4)</f>
        <v>272.77983972737803</v>
      </c>
      <c r="E175" s="6">
        <f>-IPMT('360 IRA Input'!$C$13/12,$B$4-B176,$B$4,$F$4)</f>
        <v>22.220160272622142</v>
      </c>
      <c r="F175" s="8">
        <f t="shared" si="8"/>
        <v>1975.1251379218334</v>
      </c>
    </row>
    <row r="176" spans="1:6" x14ac:dyDescent="0.2">
      <c r="A176" s="1">
        <f t="shared" si="6"/>
        <v>172</v>
      </c>
      <c r="B176" s="1">
        <f t="shared" si="7"/>
        <v>6</v>
      </c>
      <c r="C176" s="5">
        <f>'360 IRA Input'!$C$14</f>
        <v>295</v>
      </c>
      <c r="D176" s="6">
        <f>-PPMT('360 IRA Input'!$C$13/12,$B$4-B177,$B$4,$F$4)</f>
        <v>275.84861326557518</v>
      </c>
      <c r="E176" s="6">
        <f>-IPMT('360 IRA Input'!$C$13/12,$B$4-B177,$B$4,$F$4)</f>
        <v>19.151386734424982</v>
      </c>
      <c r="F176" s="8">
        <f t="shared" si="8"/>
        <v>1702.3452981944554</v>
      </c>
    </row>
    <row r="177" spans="1:6" x14ac:dyDescent="0.2">
      <c r="A177" s="1">
        <f t="shared" si="6"/>
        <v>173</v>
      </c>
      <c r="B177" s="1">
        <f t="shared" si="7"/>
        <v>5</v>
      </c>
      <c r="C177" s="5">
        <f>'360 IRA Input'!$C$14</f>
        <v>295</v>
      </c>
      <c r="D177" s="6">
        <f>-PPMT('360 IRA Input'!$C$13/12,$B$4-B178,$B$4,$F$4)</f>
        <v>278.95191050991627</v>
      </c>
      <c r="E177" s="6">
        <f>-IPMT('360 IRA Input'!$C$13/12,$B$4-B178,$B$4,$F$4)</f>
        <v>16.048089490083896</v>
      </c>
      <c r="F177" s="8">
        <f t="shared" si="8"/>
        <v>1426.4966849288803</v>
      </c>
    </row>
    <row r="178" spans="1:6" x14ac:dyDescent="0.2">
      <c r="A178" s="1">
        <f t="shared" si="6"/>
        <v>174</v>
      </c>
      <c r="B178" s="1">
        <f t="shared" si="7"/>
        <v>4</v>
      </c>
      <c r="C178" s="5">
        <f>'360 IRA Input'!$C$14</f>
        <v>295</v>
      </c>
      <c r="D178" s="6">
        <f>-PPMT('360 IRA Input'!$C$13/12,$B$4-B179,$B$4,$F$4)</f>
        <v>282.09011985213863</v>
      </c>
      <c r="E178" s="6">
        <f>-IPMT('360 IRA Input'!$C$13/12,$B$4-B179,$B$4,$F$4)</f>
        <v>12.909880147861552</v>
      </c>
      <c r="F178" s="8">
        <f t="shared" si="8"/>
        <v>1147.5447744189642</v>
      </c>
    </row>
    <row r="179" spans="1:6" x14ac:dyDescent="0.2">
      <c r="A179" s="1">
        <f t="shared" si="6"/>
        <v>175</v>
      </c>
      <c r="B179" s="1">
        <f t="shared" si="7"/>
        <v>3</v>
      </c>
      <c r="C179" s="5">
        <f>'360 IRA Input'!$C$14</f>
        <v>295</v>
      </c>
      <c r="D179" s="6">
        <f>-PPMT('360 IRA Input'!$C$13/12,$B$4-B180,$B$4,$F$4)</f>
        <v>285.26363405338708</v>
      </c>
      <c r="E179" s="6">
        <f>-IPMT('360 IRA Input'!$C$13/12,$B$4-B180,$B$4,$F$4)</f>
        <v>9.7363659466131143</v>
      </c>
      <c r="F179" s="8">
        <f t="shared" si="8"/>
        <v>865.45465456682552</v>
      </c>
    </row>
    <row r="180" spans="1:6" x14ac:dyDescent="0.2">
      <c r="A180" s="1">
        <f t="shared" si="6"/>
        <v>176</v>
      </c>
      <c r="B180" s="1">
        <f t="shared" si="7"/>
        <v>2</v>
      </c>
      <c r="C180" s="5">
        <f>'360 IRA Input'!$C$14</f>
        <v>295</v>
      </c>
      <c r="D180" s="6">
        <f>-PPMT('360 IRA Input'!$C$13/12,$B$4-B181,$B$4,$F$4)</f>
        <v>288.47285029336979</v>
      </c>
      <c r="E180" s="6">
        <f>-IPMT('360 IRA Input'!$C$13/12,$B$4-B181,$B$4,$F$4)</f>
        <v>6.5271497066303787</v>
      </c>
      <c r="F180" s="8">
        <f t="shared" si="8"/>
        <v>580.19102051343839</v>
      </c>
    </row>
    <row r="181" spans="1:6" x14ac:dyDescent="0.2">
      <c r="A181" s="1">
        <f t="shared" si="6"/>
        <v>177</v>
      </c>
      <c r="B181" s="1">
        <f t="shared" si="7"/>
        <v>1</v>
      </c>
      <c r="C181" s="5">
        <f>'360 IRA Input'!$C$14</f>
        <v>295</v>
      </c>
      <c r="D181" s="6">
        <f>-PPMT('360 IRA Input'!$C$13/12,$B$4-B182,$B$4,$F$4)</f>
        <v>291.71817022006729</v>
      </c>
      <c r="E181" s="6">
        <f>-IPMT('360 IRA Input'!$C$13/12,$B$4-B182,$B$4,$F$4)</f>
        <v>3.2818297799329081</v>
      </c>
      <c r="F181" s="8">
        <f t="shared" si="8"/>
        <v>291.7181702200686</v>
      </c>
    </row>
    <row r="182" spans="1:6" x14ac:dyDescent="0.2">
      <c r="A182" s="1">
        <f t="shared" si="6"/>
        <v>178</v>
      </c>
      <c r="B182" s="1">
        <f t="shared" si="7"/>
        <v>0</v>
      </c>
      <c r="C182" s="5">
        <f>'360 IRA Input'!$C$14</f>
        <v>295</v>
      </c>
      <c r="D182" s="6" t="e">
        <f>-PPMT('360 IRA Input'!$C$13/12,$B$4-B183,$B$4,$F$4)</f>
        <v>#NUM!</v>
      </c>
      <c r="E182" s="6" t="e">
        <f>-IPMT('360 IRA Input'!$C$13/12,$B$4-B183,$B$4,$F$4)</f>
        <v>#NUM!</v>
      </c>
      <c r="F182" s="8">
        <f t="shared" si="8"/>
        <v>1.3073986337985843E-12</v>
      </c>
    </row>
    <row r="183" spans="1:6" x14ac:dyDescent="0.2">
      <c r="A183" s="1">
        <f t="shared" si="6"/>
        <v>179</v>
      </c>
      <c r="B183" s="1">
        <f t="shared" si="7"/>
        <v>-1</v>
      </c>
      <c r="C183" s="5">
        <f>'360 IRA Input'!$C$14</f>
        <v>295</v>
      </c>
      <c r="D183" s="6" t="e">
        <f>-PPMT('360 IRA Input'!$C$13/12,$B$4-B184,$B$4,$F$4)</f>
        <v>#NUM!</v>
      </c>
      <c r="E183" s="6" t="e">
        <f>-IPMT('360 IRA Input'!$C$13/12,$B$4-B184,$B$4,$F$4)</f>
        <v>#NUM!</v>
      </c>
      <c r="F183" s="8" t="e">
        <f t="shared" si="8"/>
        <v>#NUM!</v>
      </c>
    </row>
    <row r="184" spans="1:6" x14ac:dyDescent="0.2">
      <c r="A184" s="2">
        <f t="shared" si="6"/>
        <v>180</v>
      </c>
      <c r="B184" s="3">
        <f t="shared" si="7"/>
        <v>-2</v>
      </c>
      <c r="C184" s="5">
        <f>'360 IRA Input'!$C$14</f>
        <v>295</v>
      </c>
      <c r="D184" s="6" t="e">
        <f>-PPMT('360 IRA Input'!$C$13/12,$B$4-B185,$B$4,$F$4)</f>
        <v>#NUM!</v>
      </c>
      <c r="E184" s="6" t="e">
        <f>-IPMT('360 IRA Input'!$C$13/12,$B$4-B185,$B$4,$F$4)</f>
        <v>#NUM!</v>
      </c>
      <c r="F184" s="8" t="e">
        <f t="shared" si="8"/>
        <v>#NUM!</v>
      </c>
    </row>
    <row r="185" spans="1:6" x14ac:dyDescent="0.2">
      <c r="A185" s="1">
        <f t="shared" si="6"/>
        <v>181</v>
      </c>
      <c r="B185" s="1">
        <f t="shared" si="7"/>
        <v>-3</v>
      </c>
      <c r="C185" s="5">
        <f>'360 IRA Input'!$C$14</f>
        <v>295</v>
      </c>
      <c r="D185" s="6" t="e">
        <f>-PPMT('360 IRA Input'!$C$13/12,$B$4-B186,$B$4,$F$4)</f>
        <v>#NUM!</v>
      </c>
      <c r="E185" s="6" t="e">
        <f>-IPMT('360 IRA Input'!$C$13/12,$B$4-B186,$B$4,$F$4)</f>
        <v>#NUM!</v>
      </c>
      <c r="F185" s="8" t="e">
        <f t="shared" si="8"/>
        <v>#NUM!</v>
      </c>
    </row>
    <row r="186" spans="1:6" x14ac:dyDescent="0.2">
      <c r="A186" s="1">
        <f t="shared" si="6"/>
        <v>182</v>
      </c>
      <c r="B186" s="1">
        <f t="shared" si="7"/>
        <v>-4</v>
      </c>
      <c r="C186" s="5">
        <f>'360 IRA Input'!$C$14</f>
        <v>295</v>
      </c>
      <c r="D186" s="6" t="e">
        <f>-PPMT('360 IRA Input'!$C$13/12,$B$4-B187,$B$4,$F$4)</f>
        <v>#NUM!</v>
      </c>
      <c r="E186" s="6" t="e">
        <f>-IPMT('360 IRA Input'!$C$13/12,$B$4-B187,$B$4,$F$4)</f>
        <v>#NUM!</v>
      </c>
      <c r="F186" s="8" t="e">
        <f t="shared" si="8"/>
        <v>#NUM!</v>
      </c>
    </row>
    <row r="187" spans="1:6" x14ac:dyDescent="0.2">
      <c r="A187" s="1">
        <f t="shared" si="6"/>
        <v>183</v>
      </c>
      <c r="B187" s="1">
        <f t="shared" si="7"/>
        <v>-5</v>
      </c>
      <c r="C187" s="5">
        <f>'360 IRA Input'!$C$14</f>
        <v>295</v>
      </c>
      <c r="D187" s="6" t="e">
        <f>-PPMT('360 IRA Input'!$C$13/12,$B$4-B188,$B$4,$F$4)</f>
        <v>#NUM!</v>
      </c>
      <c r="E187" s="6" t="e">
        <f>-IPMT('360 IRA Input'!$C$13/12,$B$4-B188,$B$4,$F$4)</f>
        <v>#NUM!</v>
      </c>
      <c r="F187" s="8" t="e">
        <f t="shared" si="8"/>
        <v>#NUM!</v>
      </c>
    </row>
    <row r="188" spans="1:6" x14ac:dyDescent="0.2">
      <c r="A188" s="1">
        <f t="shared" si="6"/>
        <v>184</v>
      </c>
      <c r="B188" s="1">
        <f t="shared" si="7"/>
        <v>-6</v>
      </c>
      <c r="C188" s="5">
        <f>'360 IRA Input'!$C$14</f>
        <v>295</v>
      </c>
      <c r="D188" s="6" t="e">
        <f>-PPMT('360 IRA Input'!$C$13/12,$B$4-B189,$B$4,$F$4)</f>
        <v>#NUM!</v>
      </c>
      <c r="E188" s="6" t="e">
        <f>-IPMT('360 IRA Input'!$C$13/12,$B$4-B189,$B$4,$F$4)</f>
        <v>#NUM!</v>
      </c>
      <c r="F188" s="8" t="e">
        <f t="shared" si="8"/>
        <v>#NUM!</v>
      </c>
    </row>
    <row r="189" spans="1:6" x14ac:dyDescent="0.2">
      <c r="A189" s="1">
        <f t="shared" si="6"/>
        <v>185</v>
      </c>
      <c r="B189" s="1">
        <f t="shared" si="7"/>
        <v>-7</v>
      </c>
      <c r="C189" s="5">
        <f>'360 IRA Input'!$C$14</f>
        <v>295</v>
      </c>
      <c r="D189" s="6" t="e">
        <f>-PPMT('360 IRA Input'!$C$13/12,$B$4-B190,$B$4,$F$4)</f>
        <v>#NUM!</v>
      </c>
      <c r="E189" s="6" t="e">
        <f>-IPMT('360 IRA Input'!$C$13/12,$B$4-B190,$B$4,$F$4)</f>
        <v>#NUM!</v>
      </c>
      <c r="F189" s="8" t="e">
        <f t="shared" si="8"/>
        <v>#NUM!</v>
      </c>
    </row>
    <row r="190" spans="1:6" x14ac:dyDescent="0.2">
      <c r="A190" s="1">
        <f t="shared" si="6"/>
        <v>186</v>
      </c>
      <c r="B190" s="1">
        <f t="shared" si="7"/>
        <v>-8</v>
      </c>
      <c r="C190" s="5">
        <f>'360 IRA Input'!$C$14</f>
        <v>295</v>
      </c>
      <c r="D190" s="6" t="e">
        <f>-PPMT('360 IRA Input'!$C$13/12,$B$4-B191,$B$4,$F$4)</f>
        <v>#NUM!</v>
      </c>
      <c r="E190" s="6" t="e">
        <f>-IPMT('360 IRA Input'!$C$13/12,$B$4-B191,$B$4,$F$4)</f>
        <v>#NUM!</v>
      </c>
      <c r="F190" s="8" t="e">
        <f t="shared" si="8"/>
        <v>#NUM!</v>
      </c>
    </row>
    <row r="191" spans="1:6" x14ac:dyDescent="0.2">
      <c r="A191" s="1">
        <f t="shared" si="6"/>
        <v>187</v>
      </c>
      <c r="B191" s="1">
        <f t="shared" si="7"/>
        <v>-9</v>
      </c>
      <c r="C191" s="5">
        <f>'360 IRA Input'!$C$14</f>
        <v>295</v>
      </c>
      <c r="D191" s="6" t="e">
        <f>-PPMT('360 IRA Input'!$C$13/12,$B$4-B192,$B$4,$F$4)</f>
        <v>#NUM!</v>
      </c>
      <c r="E191" s="6" t="e">
        <f>-IPMT('360 IRA Input'!$C$13/12,$B$4-B192,$B$4,$F$4)</f>
        <v>#NUM!</v>
      </c>
      <c r="F191" s="8" t="e">
        <f t="shared" si="8"/>
        <v>#NUM!</v>
      </c>
    </row>
    <row r="192" spans="1:6" x14ac:dyDescent="0.2">
      <c r="A192" s="1">
        <f t="shared" si="6"/>
        <v>188</v>
      </c>
      <c r="B192" s="1">
        <f t="shared" si="7"/>
        <v>-10</v>
      </c>
      <c r="C192" s="5">
        <f>'360 IRA Input'!$C$14</f>
        <v>295</v>
      </c>
      <c r="D192" s="6" t="e">
        <f>-PPMT('360 IRA Input'!$C$13/12,$B$4-B193,$B$4,$F$4)</f>
        <v>#NUM!</v>
      </c>
      <c r="E192" s="6" t="e">
        <f>-IPMT('360 IRA Input'!$C$13/12,$B$4-B193,$B$4,$F$4)</f>
        <v>#NUM!</v>
      </c>
      <c r="F192" s="8" t="e">
        <f t="shared" si="8"/>
        <v>#NUM!</v>
      </c>
    </row>
    <row r="193" spans="1:6" x14ac:dyDescent="0.2">
      <c r="A193" s="1">
        <f t="shared" si="6"/>
        <v>189</v>
      </c>
      <c r="B193" s="1">
        <f t="shared" si="7"/>
        <v>-11</v>
      </c>
      <c r="C193" s="5">
        <f>'360 IRA Input'!$C$14</f>
        <v>295</v>
      </c>
      <c r="D193" s="6" t="e">
        <f>-PPMT('360 IRA Input'!$C$13/12,$B$4-B194,$B$4,$F$4)</f>
        <v>#NUM!</v>
      </c>
      <c r="E193" s="6" t="e">
        <f>-IPMT('360 IRA Input'!$C$13/12,$B$4-B194,$B$4,$F$4)</f>
        <v>#NUM!</v>
      </c>
      <c r="F193" s="8" t="e">
        <f t="shared" si="8"/>
        <v>#NUM!</v>
      </c>
    </row>
    <row r="194" spans="1:6" x14ac:dyDescent="0.2">
      <c r="A194" s="1">
        <f t="shared" si="6"/>
        <v>190</v>
      </c>
      <c r="B194" s="1">
        <f t="shared" si="7"/>
        <v>-12</v>
      </c>
      <c r="C194" s="5">
        <f>'360 IRA Input'!$C$14</f>
        <v>295</v>
      </c>
      <c r="D194" s="6" t="e">
        <f>-PPMT('360 IRA Input'!$C$13/12,$B$4-B195,$B$4,$F$4)</f>
        <v>#NUM!</v>
      </c>
      <c r="E194" s="6" t="e">
        <f>-IPMT('360 IRA Input'!$C$13/12,$B$4-B195,$B$4,$F$4)</f>
        <v>#NUM!</v>
      </c>
      <c r="F194" s="8" t="e">
        <f t="shared" si="8"/>
        <v>#NUM!</v>
      </c>
    </row>
    <row r="195" spans="1:6" x14ac:dyDescent="0.2">
      <c r="A195" s="1">
        <f t="shared" si="6"/>
        <v>191</v>
      </c>
      <c r="B195" s="1">
        <f t="shared" si="7"/>
        <v>-13</v>
      </c>
      <c r="C195" s="5">
        <f>'360 IRA Input'!$C$14</f>
        <v>295</v>
      </c>
      <c r="D195" s="6" t="e">
        <f>-PPMT('360 IRA Input'!$C$13/12,$B$4-B196,$B$4,$F$4)</f>
        <v>#NUM!</v>
      </c>
      <c r="E195" s="6" t="e">
        <f>-IPMT('360 IRA Input'!$C$13/12,$B$4-B196,$B$4,$F$4)</f>
        <v>#NUM!</v>
      </c>
      <c r="F195" s="8" t="e">
        <f t="shared" si="8"/>
        <v>#NUM!</v>
      </c>
    </row>
    <row r="196" spans="1:6" x14ac:dyDescent="0.2">
      <c r="A196" s="2">
        <f t="shared" si="6"/>
        <v>192</v>
      </c>
      <c r="B196" s="3">
        <f t="shared" si="7"/>
        <v>-14</v>
      </c>
      <c r="C196" s="5">
        <f>'360 IRA Input'!$C$14</f>
        <v>295</v>
      </c>
      <c r="D196" s="6" t="e">
        <f>-PPMT('360 IRA Input'!$C$13/12,$B$4-B197,$B$4,$F$4)</f>
        <v>#NUM!</v>
      </c>
      <c r="E196" s="6" t="e">
        <f>-IPMT('360 IRA Input'!$C$13/12,$B$4-B197,$B$4,$F$4)</f>
        <v>#NUM!</v>
      </c>
      <c r="F196" s="8" t="e">
        <f t="shared" si="8"/>
        <v>#NUM!</v>
      </c>
    </row>
    <row r="197" spans="1:6" x14ac:dyDescent="0.2">
      <c r="A197" s="1">
        <f t="shared" ref="A197:A260" si="9">$B$4-B197</f>
        <v>193</v>
      </c>
      <c r="B197" s="1">
        <f t="shared" ref="B197:B260" si="10">B196-1</f>
        <v>-15</v>
      </c>
      <c r="C197" s="5">
        <f>'360 IRA Input'!$C$14</f>
        <v>295</v>
      </c>
      <c r="D197" s="6" t="e">
        <f>-PPMT('360 IRA Input'!$C$13/12,$B$4-B198,$B$4,$F$4)</f>
        <v>#NUM!</v>
      </c>
      <c r="E197" s="6" t="e">
        <f>-IPMT('360 IRA Input'!$C$13/12,$B$4-B198,$B$4,$F$4)</f>
        <v>#NUM!</v>
      </c>
      <c r="F197" s="8" t="e">
        <f t="shared" ref="F197:F260" si="11">F196-D196</f>
        <v>#NUM!</v>
      </c>
    </row>
    <row r="198" spans="1:6" x14ac:dyDescent="0.2">
      <c r="A198" s="1">
        <f t="shared" si="9"/>
        <v>194</v>
      </c>
      <c r="B198" s="1">
        <f t="shared" si="10"/>
        <v>-16</v>
      </c>
      <c r="C198" s="5">
        <f>'360 IRA Input'!$C$14</f>
        <v>295</v>
      </c>
      <c r="D198" s="6" t="e">
        <f>-PPMT('360 IRA Input'!$C$13/12,$B$4-B199,$B$4,$F$4)</f>
        <v>#NUM!</v>
      </c>
      <c r="E198" s="6" t="e">
        <f>-IPMT('360 IRA Input'!$C$13/12,$B$4-B199,$B$4,$F$4)</f>
        <v>#NUM!</v>
      </c>
      <c r="F198" s="8" t="e">
        <f t="shared" si="11"/>
        <v>#NUM!</v>
      </c>
    </row>
    <row r="199" spans="1:6" x14ac:dyDescent="0.2">
      <c r="A199" s="1">
        <f t="shared" si="9"/>
        <v>195</v>
      </c>
      <c r="B199" s="1">
        <f t="shared" si="10"/>
        <v>-17</v>
      </c>
      <c r="C199" s="5">
        <f>'360 IRA Input'!$C$14</f>
        <v>295</v>
      </c>
      <c r="D199" s="6" t="e">
        <f>-PPMT('360 IRA Input'!$C$13/12,$B$4-B200,$B$4,$F$4)</f>
        <v>#NUM!</v>
      </c>
      <c r="E199" s="6" t="e">
        <f>-IPMT('360 IRA Input'!$C$13/12,$B$4-B200,$B$4,$F$4)</f>
        <v>#NUM!</v>
      </c>
      <c r="F199" s="8" t="e">
        <f t="shared" si="11"/>
        <v>#NUM!</v>
      </c>
    </row>
    <row r="200" spans="1:6" x14ac:dyDescent="0.2">
      <c r="A200" s="1">
        <f t="shared" si="9"/>
        <v>196</v>
      </c>
      <c r="B200" s="1">
        <f t="shared" si="10"/>
        <v>-18</v>
      </c>
      <c r="C200" s="5">
        <f>'360 IRA Input'!$C$14</f>
        <v>295</v>
      </c>
      <c r="D200" s="6" t="e">
        <f>-PPMT('360 IRA Input'!$C$13/12,$B$4-B201,$B$4,$F$4)</f>
        <v>#NUM!</v>
      </c>
      <c r="E200" s="6" t="e">
        <f>-IPMT('360 IRA Input'!$C$13/12,$B$4-B201,$B$4,$F$4)</f>
        <v>#NUM!</v>
      </c>
      <c r="F200" s="8" t="e">
        <f t="shared" si="11"/>
        <v>#NUM!</v>
      </c>
    </row>
    <row r="201" spans="1:6" x14ac:dyDescent="0.2">
      <c r="A201" s="1">
        <f t="shared" si="9"/>
        <v>197</v>
      </c>
      <c r="B201" s="1">
        <f t="shared" si="10"/>
        <v>-19</v>
      </c>
      <c r="C201" s="5">
        <f>'360 IRA Input'!$C$14</f>
        <v>295</v>
      </c>
      <c r="D201" s="6" t="e">
        <f>-PPMT('360 IRA Input'!$C$13/12,$B$4-B202,$B$4,$F$4)</f>
        <v>#NUM!</v>
      </c>
      <c r="E201" s="6" t="e">
        <f>-IPMT('360 IRA Input'!$C$13/12,$B$4-B202,$B$4,$F$4)</f>
        <v>#NUM!</v>
      </c>
      <c r="F201" s="8" t="e">
        <f t="shared" si="11"/>
        <v>#NUM!</v>
      </c>
    </row>
    <row r="202" spans="1:6" x14ac:dyDescent="0.2">
      <c r="A202" s="1">
        <f t="shared" si="9"/>
        <v>198</v>
      </c>
      <c r="B202" s="1">
        <f t="shared" si="10"/>
        <v>-20</v>
      </c>
      <c r="C202" s="5">
        <f>'360 IRA Input'!$C$14</f>
        <v>295</v>
      </c>
      <c r="D202" s="6" t="e">
        <f>-PPMT('360 IRA Input'!$C$13/12,$B$4-B203,$B$4,$F$4)</f>
        <v>#NUM!</v>
      </c>
      <c r="E202" s="6" t="e">
        <f>-IPMT('360 IRA Input'!$C$13/12,$B$4-B203,$B$4,$F$4)</f>
        <v>#NUM!</v>
      </c>
      <c r="F202" s="8" t="e">
        <f t="shared" si="11"/>
        <v>#NUM!</v>
      </c>
    </row>
    <row r="203" spans="1:6" x14ac:dyDescent="0.2">
      <c r="A203" s="1">
        <f t="shared" si="9"/>
        <v>199</v>
      </c>
      <c r="B203" s="1">
        <f t="shared" si="10"/>
        <v>-21</v>
      </c>
      <c r="C203" s="5">
        <f>'360 IRA Input'!$C$14</f>
        <v>295</v>
      </c>
      <c r="D203" s="6" t="e">
        <f>-PPMT('360 IRA Input'!$C$13/12,$B$4-B204,$B$4,$F$4)</f>
        <v>#NUM!</v>
      </c>
      <c r="E203" s="6" t="e">
        <f>-IPMT('360 IRA Input'!$C$13/12,$B$4-B204,$B$4,$F$4)</f>
        <v>#NUM!</v>
      </c>
      <c r="F203" s="8" t="e">
        <f t="shared" si="11"/>
        <v>#NUM!</v>
      </c>
    </row>
    <row r="204" spans="1:6" x14ac:dyDescent="0.2">
      <c r="A204" s="1">
        <f t="shared" si="9"/>
        <v>200</v>
      </c>
      <c r="B204" s="1">
        <f t="shared" si="10"/>
        <v>-22</v>
      </c>
      <c r="C204" s="5">
        <f>'360 IRA Input'!$C$14</f>
        <v>295</v>
      </c>
      <c r="D204" s="6" t="e">
        <f>-PPMT('360 IRA Input'!$C$13/12,$B$4-B205,$B$4,$F$4)</f>
        <v>#NUM!</v>
      </c>
      <c r="E204" s="6" t="e">
        <f>-IPMT('360 IRA Input'!$C$13/12,$B$4-B205,$B$4,$F$4)</f>
        <v>#NUM!</v>
      </c>
      <c r="F204" s="8" t="e">
        <f t="shared" si="11"/>
        <v>#NUM!</v>
      </c>
    </row>
    <row r="205" spans="1:6" x14ac:dyDescent="0.2">
      <c r="A205" s="1">
        <f t="shared" si="9"/>
        <v>201</v>
      </c>
      <c r="B205" s="1">
        <f t="shared" si="10"/>
        <v>-23</v>
      </c>
      <c r="C205" s="5">
        <f>'360 IRA Input'!$C$14</f>
        <v>295</v>
      </c>
      <c r="D205" s="6" t="e">
        <f>-PPMT('360 IRA Input'!$C$13/12,$B$4-B206,$B$4,$F$4)</f>
        <v>#NUM!</v>
      </c>
      <c r="E205" s="6" t="e">
        <f>-IPMT('360 IRA Input'!$C$13/12,$B$4-B206,$B$4,$F$4)</f>
        <v>#NUM!</v>
      </c>
      <c r="F205" s="8" t="e">
        <f t="shared" si="11"/>
        <v>#NUM!</v>
      </c>
    </row>
    <row r="206" spans="1:6" x14ac:dyDescent="0.2">
      <c r="A206" s="1">
        <f t="shared" si="9"/>
        <v>202</v>
      </c>
      <c r="B206" s="1">
        <f t="shared" si="10"/>
        <v>-24</v>
      </c>
      <c r="C206" s="5">
        <f>'360 IRA Input'!$C$14</f>
        <v>295</v>
      </c>
      <c r="D206" s="6" t="e">
        <f>-PPMT('360 IRA Input'!$C$13/12,$B$4-B207,$B$4,$F$4)</f>
        <v>#NUM!</v>
      </c>
      <c r="E206" s="6" t="e">
        <f>-IPMT('360 IRA Input'!$C$13/12,$B$4-B207,$B$4,$F$4)</f>
        <v>#NUM!</v>
      </c>
      <c r="F206" s="8" t="e">
        <f t="shared" si="11"/>
        <v>#NUM!</v>
      </c>
    </row>
    <row r="207" spans="1:6" x14ac:dyDescent="0.2">
      <c r="A207" s="1">
        <f t="shared" si="9"/>
        <v>203</v>
      </c>
      <c r="B207" s="1">
        <f t="shared" si="10"/>
        <v>-25</v>
      </c>
      <c r="C207" s="5">
        <f>'360 IRA Input'!$C$14</f>
        <v>295</v>
      </c>
      <c r="D207" s="6" t="e">
        <f>-PPMT('360 IRA Input'!$C$13/12,$B$4-B208,$B$4,$F$4)</f>
        <v>#NUM!</v>
      </c>
      <c r="E207" s="6" t="e">
        <f>-IPMT('360 IRA Input'!$C$13/12,$B$4-B208,$B$4,$F$4)</f>
        <v>#NUM!</v>
      </c>
      <c r="F207" s="8" t="e">
        <f t="shared" si="11"/>
        <v>#NUM!</v>
      </c>
    </row>
    <row r="208" spans="1:6" x14ac:dyDescent="0.2">
      <c r="A208" s="2">
        <f t="shared" si="9"/>
        <v>204</v>
      </c>
      <c r="B208" s="3">
        <f t="shared" si="10"/>
        <v>-26</v>
      </c>
      <c r="C208" s="5">
        <f>'360 IRA Input'!$C$14</f>
        <v>295</v>
      </c>
      <c r="D208" s="6" t="e">
        <f>-PPMT('360 IRA Input'!$C$13/12,$B$4-B209,$B$4,$F$4)</f>
        <v>#NUM!</v>
      </c>
      <c r="E208" s="6" t="e">
        <f>-IPMT('360 IRA Input'!$C$13/12,$B$4-B209,$B$4,$F$4)</f>
        <v>#NUM!</v>
      </c>
      <c r="F208" s="8" t="e">
        <f t="shared" si="11"/>
        <v>#NUM!</v>
      </c>
    </row>
    <row r="209" spans="1:6" x14ac:dyDescent="0.2">
      <c r="A209" s="1">
        <f t="shared" si="9"/>
        <v>205</v>
      </c>
      <c r="B209" s="1">
        <f t="shared" si="10"/>
        <v>-27</v>
      </c>
      <c r="C209" s="5">
        <f>'360 IRA Input'!$C$14</f>
        <v>295</v>
      </c>
      <c r="D209" s="6" t="e">
        <f>-PPMT('360 IRA Input'!$C$13/12,$B$4-B210,$B$4,$F$4)</f>
        <v>#NUM!</v>
      </c>
      <c r="E209" s="6" t="e">
        <f>-IPMT('360 IRA Input'!$C$13/12,$B$4-B210,$B$4,$F$4)</f>
        <v>#NUM!</v>
      </c>
      <c r="F209" s="8" t="e">
        <f t="shared" si="11"/>
        <v>#NUM!</v>
      </c>
    </row>
    <row r="210" spans="1:6" x14ac:dyDescent="0.2">
      <c r="A210" s="1">
        <f t="shared" si="9"/>
        <v>206</v>
      </c>
      <c r="B210" s="1">
        <f t="shared" si="10"/>
        <v>-28</v>
      </c>
      <c r="C210" s="5">
        <f>'360 IRA Input'!$C$14</f>
        <v>295</v>
      </c>
      <c r="D210" s="6" t="e">
        <f>-PPMT('360 IRA Input'!$C$13/12,$B$4-B211,$B$4,$F$4)</f>
        <v>#NUM!</v>
      </c>
      <c r="E210" s="6" t="e">
        <f>-IPMT('360 IRA Input'!$C$13/12,$B$4-B211,$B$4,$F$4)</f>
        <v>#NUM!</v>
      </c>
      <c r="F210" s="8" t="e">
        <f t="shared" si="11"/>
        <v>#NUM!</v>
      </c>
    </row>
    <row r="211" spans="1:6" x14ac:dyDescent="0.2">
      <c r="A211" s="1">
        <f t="shared" si="9"/>
        <v>207</v>
      </c>
      <c r="B211" s="1">
        <f t="shared" si="10"/>
        <v>-29</v>
      </c>
      <c r="C211" s="5">
        <f>'360 IRA Input'!$C$14</f>
        <v>295</v>
      </c>
      <c r="D211" s="6" t="e">
        <f>-PPMT('360 IRA Input'!$C$13/12,$B$4-B212,$B$4,$F$4)</f>
        <v>#NUM!</v>
      </c>
      <c r="E211" s="6" t="e">
        <f>-IPMT('360 IRA Input'!$C$13/12,$B$4-B212,$B$4,$F$4)</f>
        <v>#NUM!</v>
      </c>
      <c r="F211" s="8" t="e">
        <f t="shared" si="11"/>
        <v>#NUM!</v>
      </c>
    </row>
    <row r="212" spans="1:6" x14ac:dyDescent="0.2">
      <c r="A212" s="1">
        <f t="shared" si="9"/>
        <v>208</v>
      </c>
      <c r="B212" s="1">
        <f t="shared" si="10"/>
        <v>-30</v>
      </c>
      <c r="C212" s="5">
        <f>'360 IRA Input'!$C$14</f>
        <v>295</v>
      </c>
      <c r="D212" s="6" t="e">
        <f>-PPMT('360 IRA Input'!$C$13/12,$B$4-B213,$B$4,$F$4)</f>
        <v>#NUM!</v>
      </c>
      <c r="E212" s="6" t="e">
        <f>-IPMT('360 IRA Input'!$C$13/12,$B$4-B213,$B$4,$F$4)</f>
        <v>#NUM!</v>
      </c>
      <c r="F212" s="8" t="e">
        <f t="shared" si="11"/>
        <v>#NUM!</v>
      </c>
    </row>
    <row r="213" spans="1:6" x14ac:dyDescent="0.2">
      <c r="A213" s="1">
        <f t="shared" si="9"/>
        <v>209</v>
      </c>
      <c r="B213" s="1">
        <f t="shared" si="10"/>
        <v>-31</v>
      </c>
      <c r="C213" s="5">
        <f>'360 IRA Input'!$C$14</f>
        <v>295</v>
      </c>
      <c r="D213" s="6" t="e">
        <f>-PPMT('360 IRA Input'!$C$13/12,$B$4-B214,$B$4,$F$4)</f>
        <v>#NUM!</v>
      </c>
      <c r="E213" s="6" t="e">
        <f>-IPMT('360 IRA Input'!$C$13/12,$B$4-B214,$B$4,$F$4)</f>
        <v>#NUM!</v>
      </c>
      <c r="F213" s="8" t="e">
        <f t="shared" si="11"/>
        <v>#NUM!</v>
      </c>
    </row>
    <row r="214" spans="1:6" x14ac:dyDescent="0.2">
      <c r="A214" s="1">
        <f t="shared" si="9"/>
        <v>210</v>
      </c>
      <c r="B214" s="1">
        <f t="shared" si="10"/>
        <v>-32</v>
      </c>
      <c r="C214" s="5">
        <f>'360 IRA Input'!$C$14</f>
        <v>295</v>
      </c>
      <c r="D214" s="6" t="e">
        <f>-PPMT('360 IRA Input'!$C$13/12,$B$4-B215,$B$4,$F$4)</f>
        <v>#NUM!</v>
      </c>
      <c r="E214" s="6" t="e">
        <f>-IPMT('360 IRA Input'!$C$13/12,$B$4-B215,$B$4,$F$4)</f>
        <v>#NUM!</v>
      </c>
      <c r="F214" s="8" t="e">
        <f t="shared" si="11"/>
        <v>#NUM!</v>
      </c>
    </row>
    <row r="215" spans="1:6" x14ac:dyDescent="0.2">
      <c r="A215" s="1">
        <f t="shared" si="9"/>
        <v>211</v>
      </c>
      <c r="B215" s="1">
        <f t="shared" si="10"/>
        <v>-33</v>
      </c>
      <c r="C215" s="5">
        <f>'360 IRA Input'!$C$14</f>
        <v>295</v>
      </c>
      <c r="D215" s="6" t="e">
        <f>-PPMT('360 IRA Input'!$C$13/12,$B$4-B216,$B$4,$F$4)</f>
        <v>#NUM!</v>
      </c>
      <c r="E215" s="6" t="e">
        <f>-IPMT('360 IRA Input'!$C$13/12,$B$4-B216,$B$4,$F$4)</f>
        <v>#NUM!</v>
      </c>
      <c r="F215" s="8" t="e">
        <f t="shared" si="11"/>
        <v>#NUM!</v>
      </c>
    </row>
    <row r="216" spans="1:6" x14ac:dyDescent="0.2">
      <c r="A216" s="1">
        <f t="shared" si="9"/>
        <v>212</v>
      </c>
      <c r="B216" s="1">
        <f t="shared" si="10"/>
        <v>-34</v>
      </c>
      <c r="C216" s="5">
        <f>'360 IRA Input'!$C$14</f>
        <v>295</v>
      </c>
      <c r="D216" s="6" t="e">
        <f>-PPMT('360 IRA Input'!$C$13/12,$B$4-B217,$B$4,$F$4)</f>
        <v>#NUM!</v>
      </c>
      <c r="E216" s="6" t="e">
        <f>-IPMT('360 IRA Input'!$C$13/12,$B$4-B217,$B$4,$F$4)</f>
        <v>#NUM!</v>
      </c>
      <c r="F216" s="8" t="e">
        <f t="shared" si="11"/>
        <v>#NUM!</v>
      </c>
    </row>
    <row r="217" spans="1:6" x14ac:dyDescent="0.2">
      <c r="A217" s="1">
        <f t="shared" si="9"/>
        <v>213</v>
      </c>
      <c r="B217" s="1">
        <f t="shared" si="10"/>
        <v>-35</v>
      </c>
      <c r="C217" s="5">
        <f>'360 IRA Input'!$C$14</f>
        <v>295</v>
      </c>
      <c r="D217" s="6" t="e">
        <f>-PPMT('360 IRA Input'!$C$13/12,$B$4-B218,$B$4,$F$4)</f>
        <v>#NUM!</v>
      </c>
      <c r="E217" s="6" t="e">
        <f>-IPMT('360 IRA Input'!$C$13/12,$B$4-B218,$B$4,$F$4)</f>
        <v>#NUM!</v>
      </c>
      <c r="F217" s="8" t="e">
        <f t="shared" si="11"/>
        <v>#NUM!</v>
      </c>
    </row>
    <row r="218" spans="1:6" x14ac:dyDescent="0.2">
      <c r="A218" s="1">
        <f t="shared" si="9"/>
        <v>214</v>
      </c>
      <c r="B218" s="1">
        <f t="shared" si="10"/>
        <v>-36</v>
      </c>
      <c r="C218" s="5">
        <f>'360 IRA Input'!$C$14</f>
        <v>295</v>
      </c>
      <c r="D218" s="6" t="e">
        <f>-PPMT('360 IRA Input'!$C$13/12,$B$4-B219,$B$4,$F$4)</f>
        <v>#NUM!</v>
      </c>
      <c r="E218" s="6" t="e">
        <f>-IPMT('360 IRA Input'!$C$13/12,$B$4-B219,$B$4,$F$4)</f>
        <v>#NUM!</v>
      </c>
      <c r="F218" s="8" t="e">
        <f t="shared" si="11"/>
        <v>#NUM!</v>
      </c>
    </row>
    <row r="219" spans="1:6" x14ac:dyDescent="0.2">
      <c r="A219" s="1">
        <f t="shared" si="9"/>
        <v>215</v>
      </c>
      <c r="B219" s="1">
        <f t="shared" si="10"/>
        <v>-37</v>
      </c>
      <c r="C219" s="5">
        <f>'360 IRA Input'!$C$14</f>
        <v>295</v>
      </c>
      <c r="D219" s="6" t="e">
        <f>-PPMT('360 IRA Input'!$C$13/12,$B$4-B220,$B$4,$F$4)</f>
        <v>#NUM!</v>
      </c>
      <c r="E219" s="6" t="e">
        <f>-IPMT('360 IRA Input'!$C$13/12,$B$4-B220,$B$4,$F$4)</f>
        <v>#NUM!</v>
      </c>
      <c r="F219" s="8" t="e">
        <f t="shared" si="11"/>
        <v>#NUM!</v>
      </c>
    </row>
    <row r="220" spans="1:6" x14ac:dyDescent="0.2">
      <c r="A220" s="2">
        <f t="shared" si="9"/>
        <v>216</v>
      </c>
      <c r="B220" s="3">
        <f t="shared" si="10"/>
        <v>-38</v>
      </c>
      <c r="C220" s="5">
        <f>'360 IRA Input'!$C$14</f>
        <v>295</v>
      </c>
      <c r="D220" s="6" t="e">
        <f>-PPMT('360 IRA Input'!$C$13/12,$B$4-B221,$B$4,$F$4)</f>
        <v>#NUM!</v>
      </c>
      <c r="E220" s="6" t="e">
        <f>-IPMT('360 IRA Input'!$C$13/12,$B$4-B221,$B$4,$F$4)</f>
        <v>#NUM!</v>
      </c>
      <c r="F220" s="8" t="e">
        <f t="shared" si="11"/>
        <v>#NUM!</v>
      </c>
    </row>
    <row r="221" spans="1:6" x14ac:dyDescent="0.2">
      <c r="A221" s="1">
        <f t="shared" si="9"/>
        <v>217</v>
      </c>
      <c r="B221" s="1">
        <f t="shared" si="10"/>
        <v>-39</v>
      </c>
      <c r="C221" s="5">
        <f>'360 IRA Input'!$C$14</f>
        <v>295</v>
      </c>
      <c r="D221" s="6" t="e">
        <f>-PPMT('360 IRA Input'!$C$13/12,$B$4-B222,$B$4,$F$4)</f>
        <v>#NUM!</v>
      </c>
      <c r="E221" s="6" t="e">
        <f>-IPMT('360 IRA Input'!$C$13/12,$B$4-B222,$B$4,$F$4)</f>
        <v>#NUM!</v>
      </c>
      <c r="F221" s="8" t="e">
        <f t="shared" si="11"/>
        <v>#NUM!</v>
      </c>
    </row>
    <row r="222" spans="1:6" x14ac:dyDescent="0.2">
      <c r="A222" s="1">
        <f t="shared" si="9"/>
        <v>218</v>
      </c>
      <c r="B222" s="1">
        <f t="shared" si="10"/>
        <v>-40</v>
      </c>
      <c r="C222" s="5">
        <f>'360 IRA Input'!$C$14</f>
        <v>295</v>
      </c>
      <c r="D222" s="6" t="e">
        <f>-PPMT('360 IRA Input'!$C$13/12,$B$4-B223,$B$4,$F$4)</f>
        <v>#NUM!</v>
      </c>
      <c r="E222" s="6" t="e">
        <f>-IPMT('360 IRA Input'!$C$13/12,$B$4-B223,$B$4,$F$4)</f>
        <v>#NUM!</v>
      </c>
      <c r="F222" s="8" t="e">
        <f t="shared" si="11"/>
        <v>#NUM!</v>
      </c>
    </row>
    <row r="223" spans="1:6" x14ac:dyDescent="0.2">
      <c r="A223" s="1">
        <f t="shared" si="9"/>
        <v>219</v>
      </c>
      <c r="B223" s="1">
        <f t="shared" si="10"/>
        <v>-41</v>
      </c>
      <c r="C223" s="5">
        <f>'360 IRA Input'!$C$14</f>
        <v>295</v>
      </c>
      <c r="D223" s="6" t="e">
        <f>-PPMT('360 IRA Input'!$C$13/12,$B$4-B224,$B$4,$F$4)</f>
        <v>#NUM!</v>
      </c>
      <c r="E223" s="6" t="e">
        <f>-IPMT('360 IRA Input'!$C$13/12,$B$4-B224,$B$4,$F$4)</f>
        <v>#NUM!</v>
      </c>
      <c r="F223" s="8" t="e">
        <f t="shared" si="11"/>
        <v>#NUM!</v>
      </c>
    </row>
    <row r="224" spans="1:6" x14ac:dyDescent="0.2">
      <c r="A224" s="1">
        <f t="shared" si="9"/>
        <v>220</v>
      </c>
      <c r="B224" s="1">
        <f t="shared" si="10"/>
        <v>-42</v>
      </c>
      <c r="C224" s="5">
        <f>'360 IRA Input'!$C$14</f>
        <v>295</v>
      </c>
      <c r="D224" s="6" t="e">
        <f>-PPMT('360 IRA Input'!$C$13/12,$B$4-B225,$B$4,$F$4)</f>
        <v>#NUM!</v>
      </c>
      <c r="E224" s="6" t="e">
        <f>-IPMT('360 IRA Input'!$C$13/12,$B$4-B225,$B$4,$F$4)</f>
        <v>#NUM!</v>
      </c>
      <c r="F224" s="8" t="e">
        <f t="shared" si="11"/>
        <v>#NUM!</v>
      </c>
    </row>
    <row r="225" spans="1:6" x14ac:dyDescent="0.2">
      <c r="A225" s="1">
        <f t="shared" si="9"/>
        <v>221</v>
      </c>
      <c r="B225" s="1">
        <f t="shared" si="10"/>
        <v>-43</v>
      </c>
      <c r="C225" s="5">
        <f>'360 IRA Input'!$C$14</f>
        <v>295</v>
      </c>
      <c r="D225" s="6" t="e">
        <f>-PPMT('360 IRA Input'!$C$13/12,$B$4-B226,$B$4,$F$4)</f>
        <v>#NUM!</v>
      </c>
      <c r="E225" s="6" t="e">
        <f>-IPMT('360 IRA Input'!$C$13/12,$B$4-B226,$B$4,$F$4)</f>
        <v>#NUM!</v>
      </c>
      <c r="F225" s="8" t="e">
        <f t="shared" si="11"/>
        <v>#NUM!</v>
      </c>
    </row>
    <row r="226" spans="1:6" x14ac:dyDescent="0.2">
      <c r="A226" s="1">
        <f t="shared" si="9"/>
        <v>222</v>
      </c>
      <c r="B226" s="1">
        <f t="shared" si="10"/>
        <v>-44</v>
      </c>
      <c r="C226" s="5">
        <f>'360 IRA Input'!$C$14</f>
        <v>295</v>
      </c>
      <c r="D226" s="6" t="e">
        <f>-PPMT('360 IRA Input'!$C$13/12,$B$4-B227,$B$4,$F$4)</f>
        <v>#NUM!</v>
      </c>
      <c r="E226" s="6" t="e">
        <f>-IPMT('360 IRA Input'!$C$13/12,$B$4-B227,$B$4,$F$4)</f>
        <v>#NUM!</v>
      </c>
      <c r="F226" s="8" t="e">
        <f t="shared" si="11"/>
        <v>#NUM!</v>
      </c>
    </row>
    <row r="227" spans="1:6" x14ac:dyDescent="0.2">
      <c r="A227" s="1">
        <f t="shared" si="9"/>
        <v>223</v>
      </c>
      <c r="B227" s="1">
        <f t="shared" si="10"/>
        <v>-45</v>
      </c>
      <c r="C227" s="5">
        <f>'360 IRA Input'!$C$14</f>
        <v>295</v>
      </c>
      <c r="D227" s="6" t="e">
        <f>-PPMT('360 IRA Input'!$C$13/12,$B$4-B228,$B$4,$F$4)</f>
        <v>#NUM!</v>
      </c>
      <c r="E227" s="6" t="e">
        <f>-IPMT('360 IRA Input'!$C$13/12,$B$4-B228,$B$4,$F$4)</f>
        <v>#NUM!</v>
      </c>
      <c r="F227" s="8" t="e">
        <f t="shared" si="11"/>
        <v>#NUM!</v>
      </c>
    </row>
    <row r="228" spans="1:6" x14ac:dyDescent="0.2">
      <c r="A228" s="1">
        <f t="shared" si="9"/>
        <v>224</v>
      </c>
      <c r="B228" s="1">
        <f t="shared" si="10"/>
        <v>-46</v>
      </c>
      <c r="C228" s="5">
        <f>'360 IRA Input'!$C$14</f>
        <v>295</v>
      </c>
      <c r="D228" s="6" t="e">
        <f>-PPMT('360 IRA Input'!$C$13/12,$B$4-B229,$B$4,$F$4)</f>
        <v>#NUM!</v>
      </c>
      <c r="E228" s="6" t="e">
        <f>-IPMT('360 IRA Input'!$C$13/12,$B$4-B229,$B$4,$F$4)</f>
        <v>#NUM!</v>
      </c>
      <c r="F228" s="8" t="e">
        <f t="shared" si="11"/>
        <v>#NUM!</v>
      </c>
    </row>
    <row r="229" spans="1:6" x14ac:dyDescent="0.2">
      <c r="A229" s="1">
        <f t="shared" si="9"/>
        <v>225</v>
      </c>
      <c r="B229" s="1">
        <f t="shared" si="10"/>
        <v>-47</v>
      </c>
      <c r="C229" s="5">
        <f>'360 IRA Input'!$C$14</f>
        <v>295</v>
      </c>
      <c r="D229" s="6" t="e">
        <f>-PPMT('360 IRA Input'!$C$13/12,$B$4-B230,$B$4,$F$4)</f>
        <v>#NUM!</v>
      </c>
      <c r="E229" s="6" t="e">
        <f>-IPMT('360 IRA Input'!$C$13/12,$B$4-B230,$B$4,$F$4)</f>
        <v>#NUM!</v>
      </c>
      <c r="F229" s="8" t="e">
        <f t="shared" si="11"/>
        <v>#NUM!</v>
      </c>
    </row>
    <row r="230" spans="1:6" x14ac:dyDescent="0.2">
      <c r="A230" s="1">
        <f t="shared" si="9"/>
        <v>226</v>
      </c>
      <c r="B230" s="1">
        <f t="shared" si="10"/>
        <v>-48</v>
      </c>
      <c r="C230" s="5">
        <f>'360 IRA Input'!$C$14</f>
        <v>295</v>
      </c>
      <c r="D230" s="6" t="e">
        <f>-PPMT('360 IRA Input'!$C$13/12,$B$4-B231,$B$4,$F$4)</f>
        <v>#NUM!</v>
      </c>
      <c r="E230" s="6" t="e">
        <f>-IPMT('360 IRA Input'!$C$13/12,$B$4-B231,$B$4,$F$4)</f>
        <v>#NUM!</v>
      </c>
      <c r="F230" s="8" t="e">
        <f t="shared" si="11"/>
        <v>#NUM!</v>
      </c>
    </row>
    <row r="231" spans="1:6" x14ac:dyDescent="0.2">
      <c r="A231" s="1">
        <f t="shared" si="9"/>
        <v>227</v>
      </c>
      <c r="B231" s="1">
        <f t="shared" si="10"/>
        <v>-49</v>
      </c>
      <c r="C231" s="5">
        <f>'360 IRA Input'!$C$14</f>
        <v>295</v>
      </c>
      <c r="D231" s="6" t="e">
        <f>-PPMT('360 IRA Input'!$C$13/12,$B$4-B232,$B$4,$F$4)</f>
        <v>#NUM!</v>
      </c>
      <c r="E231" s="6" t="e">
        <f>-IPMT('360 IRA Input'!$C$13/12,$B$4-B232,$B$4,$F$4)</f>
        <v>#NUM!</v>
      </c>
      <c r="F231" s="8" t="e">
        <f t="shared" si="11"/>
        <v>#NUM!</v>
      </c>
    </row>
    <row r="232" spans="1:6" x14ac:dyDescent="0.2">
      <c r="A232" s="2">
        <f t="shared" si="9"/>
        <v>228</v>
      </c>
      <c r="B232" s="3">
        <f t="shared" si="10"/>
        <v>-50</v>
      </c>
      <c r="C232" s="5">
        <f>'360 IRA Input'!$C$14</f>
        <v>295</v>
      </c>
      <c r="D232" s="6" t="e">
        <f>-PPMT('360 IRA Input'!$C$13/12,$B$4-B233,$B$4,$F$4)</f>
        <v>#NUM!</v>
      </c>
      <c r="E232" s="6" t="e">
        <f>-IPMT('360 IRA Input'!$C$13/12,$B$4-B233,$B$4,$F$4)</f>
        <v>#NUM!</v>
      </c>
      <c r="F232" s="8" t="e">
        <f t="shared" si="11"/>
        <v>#NUM!</v>
      </c>
    </row>
    <row r="233" spans="1:6" x14ac:dyDescent="0.2">
      <c r="A233" s="1">
        <f t="shared" si="9"/>
        <v>229</v>
      </c>
      <c r="B233" s="1">
        <f t="shared" si="10"/>
        <v>-51</v>
      </c>
      <c r="C233" s="5">
        <f>'360 IRA Input'!$C$14</f>
        <v>295</v>
      </c>
      <c r="D233" s="6" t="e">
        <f>-PPMT('360 IRA Input'!$C$13/12,$B$4-B234,$B$4,$F$4)</f>
        <v>#NUM!</v>
      </c>
      <c r="E233" s="6" t="e">
        <f>-IPMT('360 IRA Input'!$C$13/12,$B$4-B234,$B$4,$F$4)</f>
        <v>#NUM!</v>
      </c>
      <c r="F233" s="8" t="e">
        <f t="shared" si="11"/>
        <v>#NUM!</v>
      </c>
    </row>
    <row r="234" spans="1:6" x14ac:dyDescent="0.2">
      <c r="A234" s="1">
        <f t="shared" si="9"/>
        <v>230</v>
      </c>
      <c r="B234" s="1">
        <f t="shared" si="10"/>
        <v>-52</v>
      </c>
      <c r="C234" s="5">
        <f>'360 IRA Input'!$C$14</f>
        <v>295</v>
      </c>
      <c r="D234" s="6" t="e">
        <f>-PPMT('360 IRA Input'!$C$13/12,$B$4-B235,$B$4,$F$4)</f>
        <v>#NUM!</v>
      </c>
      <c r="E234" s="6" t="e">
        <f>-IPMT('360 IRA Input'!$C$13/12,$B$4-B235,$B$4,$F$4)</f>
        <v>#NUM!</v>
      </c>
      <c r="F234" s="8" t="e">
        <f t="shared" si="11"/>
        <v>#NUM!</v>
      </c>
    </row>
    <row r="235" spans="1:6" x14ac:dyDescent="0.2">
      <c r="A235" s="1">
        <f t="shared" si="9"/>
        <v>231</v>
      </c>
      <c r="B235" s="1">
        <f t="shared" si="10"/>
        <v>-53</v>
      </c>
      <c r="C235" s="5">
        <f>'360 IRA Input'!$C$14</f>
        <v>295</v>
      </c>
      <c r="D235" s="6" t="e">
        <f>-PPMT('360 IRA Input'!$C$13/12,$B$4-B236,$B$4,$F$4)</f>
        <v>#NUM!</v>
      </c>
      <c r="E235" s="6" t="e">
        <f>-IPMT('360 IRA Input'!$C$13/12,$B$4-B236,$B$4,$F$4)</f>
        <v>#NUM!</v>
      </c>
      <c r="F235" s="8" t="e">
        <f t="shared" si="11"/>
        <v>#NUM!</v>
      </c>
    </row>
    <row r="236" spans="1:6" x14ac:dyDescent="0.2">
      <c r="A236" s="1">
        <f t="shared" si="9"/>
        <v>232</v>
      </c>
      <c r="B236" s="1">
        <f t="shared" si="10"/>
        <v>-54</v>
      </c>
      <c r="C236" s="5">
        <f>'360 IRA Input'!$C$14</f>
        <v>295</v>
      </c>
      <c r="D236" s="6" t="e">
        <f>-PPMT('360 IRA Input'!$C$13/12,$B$4-B237,$B$4,$F$4)</f>
        <v>#NUM!</v>
      </c>
      <c r="E236" s="6" t="e">
        <f>-IPMT('360 IRA Input'!$C$13/12,$B$4-B237,$B$4,$F$4)</f>
        <v>#NUM!</v>
      </c>
      <c r="F236" s="8" t="e">
        <f t="shared" si="11"/>
        <v>#NUM!</v>
      </c>
    </row>
    <row r="237" spans="1:6" x14ac:dyDescent="0.2">
      <c r="A237" s="1">
        <f t="shared" si="9"/>
        <v>233</v>
      </c>
      <c r="B237" s="1">
        <f t="shared" si="10"/>
        <v>-55</v>
      </c>
      <c r="C237" s="5">
        <f>'360 IRA Input'!$C$14</f>
        <v>295</v>
      </c>
      <c r="D237" s="6" t="e">
        <f>-PPMT('360 IRA Input'!$C$13/12,$B$4-B238,$B$4,$F$4)</f>
        <v>#NUM!</v>
      </c>
      <c r="E237" s="6" t="e">
        <f>-IPMT('360 IRA Input'!$C$13/12,$B$4-B238,$B$4,$F$4)</f>
        <v>#NUM!</v>
      </c>
      <c r="F237" s="8" t="e">
        <f t="shared" si="11"/>
        <v>#NUM!</v>
      </c>
    </row>
    <row r="238" spans="1:6" x14ac:dyDescent="0.2">
      <c r="A238" s="1">
        <f t="shared" si="9"/>
        <v>234</v>
      </c>
      <c r="B238" s="1">
        <f t="shared" si="10"/>
        <v>-56</v>
      </c>
      <c r="C238" s="5">
        <f>'360 IRA Input'!$C$14</f>
        <v>295</v>
      </c>
      <c r="D238" s="6" t="e">
        <f>-PPMT('360 IRA Input'!$C$13/12,$B$4-B239,$B$4,$F$4)</f>
        <v>#NUM!</v>
      </c>
      <c r="E238" s="6" t="e">
        <f>-IPMT('360 IRA Input'!$C$13/12,$B$4-B239,$B$4,$F$4)</f>
        <v>#NUM!</v>
      </c>
      <c r="F238" s="8" t="e">
        <f t="shared" si="11"/>
        <v>#NUM!</v>
      </c>
    </row>
    <row r="239" spans="1:6" x14ac:dyDescent="0.2">
      <c r="A239" s="1">
        <f t="shared" si="9"/>
        <v>235</v>
      </c>
      <c r="B239" s="1">
        <f t="shared" si="10"/>
        <v>-57</v>
      </c>
      <c r="C239" s="5">
        <f>'360 IRA Input'!$C$14</f>
        <v>295</v>
      </c>
      <c r="D239" s="6" t="e">
        <f>-PPMT('360 IRA Input'!$C$13/12,$B$4-B240,$B$4,$F$4)</f>
        <v>#NUM!</v>
      </c>
      <c r="E239" s="6" t="e">
        <f>-IPMT('360 IRA Input'!$C$13/12,$B$4-B240,$B$4,$F$4)</f>
        <v>#NUM!</v>
      </c>
      <c r="F239" s="8" t="e">
        <f t="shared" si="11"/>
        <v>#NUM!</v>
      </c>
    </row>
    <row r="240" spans="1:6" x14ac:dyDescent="0.2">
      <c r="A240" s="1">
        <f t="shared" si="9"/>
        <v>236</v>
      </c>
      <c r="B240" s="1">
        <f t="shared" si="10"/>
        <v>-58</v>
      </c>
      <c r="C240" s="5">
        <f>'360 IRA Input'!$C$14</f>
        <v>295</v>
      </c>
      <c r="D240" s="6" t="e">
        <f>-PPMT('360 IRA Input'!$C$13/12,$B$4-B241,$B$4,$F$4)</f>
        <v>#NUM!</v>
      </c>
      <c r="E240" s="6" t="e">
        <f>-IPMT('360 IRA Input'!$C$13/12,$B$4-B241,$B$4,$F$4)</f>
        <v>#NUM!</v>
      </c>
      <c r="F240" s="8" t="e">
        <f t="shared" si="11"/>
        <v>#NUM!</v>
      </c>
    </row>
    <row r="241" spans="1:6" x14ac:dyDescent="0.2">
      <c r="A241" s="1">
        <f t="shared" si="9"/>
        <v>237</v>
      </c>
      <c r="B241" s="1">
        <f t="shared" si="10"/>
        <v>-59</v>
      </c>
      <c r="C241" s="5">
        <f>'360 IRA Input'!$C$14</f>
        <v>295</v>
      </c>
      <c r="D241" s="6" t="e">
        <f>-PPMT('360 IRA Input'!$C$13/12,$B$4-B242,$B$4,$F$4)</f>
        <v>#NUM!</v>
      </c>
      <c r="E241" s="6" t="e">
        <f>-IPMT('360 IRA Input'!$C$13/12,$B$4-B242,$B$4,$F$4)</f>
        <v>#NUM!</v>
      </c>
      <c r="F241" s="8" t="e">
        <f t="shared" si="11"/>
        <v>#NUM!</v>
      </c>
    </row>
    <row r="242" spans="1:6" x14ac:dyDescent="0.2">
      <c r="A242" s="1">
        <f t="shared" si="9"/>
        <v>238</v>
      </c>
      <c r="B242" s="1">
        <f t="shared" si="10"/>
        <v>-60</v>
      </c>
      <c r="C242" s="5">
        <f>'360 IRA Input'!$C$14</f>
        <v>295</v>
      </c>
      <c r="D242" s="6" t="e">
        <f>-PPMT('360 IRA Input'!$C$13/12,$B$4-B243,$B$4,$F$4)</f>
        <v>#NUM!</v>
      </c>
      <c r="E242" s="6" t="e">
        <f>-IPMT('360 IRA Input'!$C$13/12,$B$4-B243,$B$4,$F$4)</f>
        <v>#NUM!</v>
      </c>
      <c r="F242" s="8" t="e">
        <f t="shared" si="11"/>
        <v>#NUM!</v>
      </c>
    </row>
    <row r="243" spans="1:6" x14ac:dyDescent="0.2">
      <c r="A243" s="1">
        <f t="shared" si="9"/>
        <v>239</v>
      </c>
      <c r="B243" s="1">
        <f t="shared" si="10"/>
        <v>-61</v>
      </c>
      <c r="C243" s="5">
        <f>'360 IRA Input'!$C$14</f>
        <v>295</v>
      </c>
      <c r="D243" s="6" t="e">
        <f>-PPMT('360 IRA Input'!$C$13/12,$B$4-B244,$B$4,$F$4)</f>
        <v>#NUM!</v>
      </c>
      <c r="E243" s="6" t="e">
        <f>-IPMT('360 IRA Input'!$C$13/12,$B$4-B244,$B$4,$F$4)</f>
        <v>#NUM!</v>
      </c>
      <c r="F243" s="8" t="e">
        <f t="shared" si="11"/>
        <v>#NUM!</v>
      </c>
    </row>
    <row r="244" spans="1:6" x14ac:dyDescent="0.2">
      <c r="A244" s="2">
        <f t="shared" si="9"/>
        <v>240</v>
      </c>
      <c r="B244" s="3">
        <f t="shared" si="10"/>
        <v>-62</v>
      </c>
      <c r="C244" s="5">
        <f>'360 IRA Input'!$C$14</f>
        <v>295</v>
      </c>
      <c r="D244" s="6" t="e">
        <f>-PPMT('360 IRA Input'!$C$13/12,$B$4-B245,$B$4,$F$4)</f>
        <v>#NUM!</v>
      </c>
      <c r="E244" s="6" t="e">
        <f>-IPMT('360 IRA Input'!$C$13/12,$B$4-B245,$B$4,$F$4)</f>
        <v>#NUM!</v>
      </c>
      <c r="F244" s="8" t="e">
        <f t="shared" si="11"/>
        <v>#NUM!</v>
      </c>
    </row>
    <row r="245" spans="1:6" x14ac:dyDescent="0.2">
      <c r="A245" s="1">
        <f t="shared" si="9"/>
        <v>241</v>
      </c>
      <c r="B245" s="1">
        <f t="shared" si="10"/>
        <v>-63</v>
      </c>
      <c r="C245" s="5">
        <f>'360 IRA Input'!$C$14</f>
        <v>295</v>
      </c>
      <c r="D245" s="6" t="e">
        <f>-PPMT('360 IRA Input'!$C$13/12,$B$4-B246,$B$4,$F$4)</f>
        <v>#NUM!</v>
      </c>
      <c r="E245" s="6" t="e">
        <f>-IPMT('360 IRA Input'!$C$13/12,$B$4-B246,$B$4,$F$4)</f>
        <v>#NUM!</v>
      </c>
      <c r="F245" s="8" t="e">
        <f t="shared" si="11"/>
        <v>#NUM!</v>
      </c>
    </row>
    <row r="246" spans="1:6" x14ac:dyDescent="0.2">
      <c r="A246" s="1">
        <f t="shared" si="9"/>
        <v>242</v>
      </c>
      <c r="B246" s="1">
        <f t="shared" si="10"/>
        <v>-64</v>
      </c>
      <c r="C246" s="5">
        <f>'360 IRA Input'!$C$14</f>
        <v>295</v>
      </c>
      <c r="D246" s="6" t="e">
        <f>-PPMT('360 IRA Input'!$C$13/12,$B$4-B247,$B$4,$F$4)</f>
        <v>#NUM!</v>
      </c>
      <c r="E246" s="6" t="e">
        <f>-IPMT('360 IRA Input'!$C$13/12,$B$4-B247,$B$4,$F$4)</f>
        <v>#NUM!</v>
      </c>
      <c r="F246" s="8" t="e">
        <f t="shared" si="11"/>
        <v>#NUM!</v>
      </c>
    </row>
    <row r="247" spans="1:6" x14ac:dyDescent="0.2">
      <c r="A247" s="1">
        <f t="shared" si="9"/>
        <v>243</v>
      </c>
      <c r="B247" s="1">
        <f t="shared" si="10"/>
        <v>-65</v>
      </c>
      <c r="C247" s="5">
        <f>'360 IRA Input'!$C$14</f>
        <v>295</v>
      </c>
      <c r="D247" s="6" t="e">
        <f>-PPMT('360 IRA Input'!$C$13/12,$B$4-B248,$B$4,$F$4)</f>
        <v>#NUM!</v>
      </c>
      <c r="E247" s="6" t="e">
        <f>-IPMT('360 IRA Input'!$C$13/12,$B$4-B248,$B$4,$F$4)</f>
        <v>#NUM!</v>
      </c>
      <c r="F247" s="8" t="e">
        <f t="shared" si="11"/>
        <v>#NUM!</v>
      </c>
    </row>
    <row r="248" spans="1:6" x14ac:dyDescent="0.2">
      <c r="A248" s="1">
        <f t="shared" si="9"/>
        <v>244</v>
      </c>
      <c r="B248" s="1">
        <f t="shared" si="10"/>
        <v>-66</v>
      </c>
      <c r="C248" s="5">
        <f>'360 IRA Input'!$C$14</f>
        <v>295</v>
      </c>
      <c r="D248" s="6" t="e">
        <f>-PPMT('360 IRA Input'!$C$13/12,$B$4-B249,$B$4,$F$4)</f>
        <v>#NUM!</v>
      </c>
      <c r="E248" s="6" t="e">
        <f>-IPMT('360 IRA Input'!$C$13/12,$B$4-B249,$B$4,$F$4)</f>
        <v>#NUM!</v>
      </c>
      <c r="F248" s="8" t="e">
        <f t="shared" si="11"/>
        <v>#NUM!</v>
      </c>
    </row>
    <row r="249" spans="1:6" x14ac:dyDescent="0.2">
      <c r="A249" s="1">
        <f t="shared" si="9"/>
        <v>245</v>
      </c>
      <c r="B249" s="1">
        <f t="shared" si="10"/>
        <v>-67</v>
      </c>
      <c r="C249" s="5">
        <f>'360 IRA Input'!$C$14</f>
        <v>295</v>
      </c>
      <c r="D249" s="6" t="e">
        <f>-PPMT('360 IRA Input'!$C$13/12,$B$4-B250,$B$4,$F$4)</f>
        <v>#NUM!</v>
      </c>
      <c r="E249" s="6" t="e">
        <f>-IPMT('360 IRA Input'!$C$13/12,$B$4-B250,$B$4,$F$4)</f>
        <v>#NUM!</v>
      </c>
      <c r="F249" s="8" t="e">
        <f t="shared" si="11"/>
        <v>#NUM!</v>
      </c>
    </row>
    <row r="250" spans="1:6" x14ac:dyDescent="0.2">
      <c r="A250" s="1">
        <f t="shared" si="9"/>
        <v>246</v>
      </c>
      <c r="B250" s="1">
        <f t="shared" si="10"/>
        <v>-68</v>
      </c>
      <c r="C250" s="5">
        <f>'360 IRA Input'!$C$14</f>
        <v>295</v>
      </c>
      <c r="D250" s="6" t="e">
        <f>-PPMT('360 IRA Input'!$C$13/12,$B$4-B251,$B$4,$F$4)</f>
        <v>#NUM!</v>
      </c>
      <c r="E250" s="6" t="e">
        <f>-IPMT('360 IRA Input'!$C$13/12,$B$4-B251,$B$4,$F$4)</f>
        <v>#NUM!</v>
      </c>
      <c r="F250" s="8" t="e">
        <f t="shared" si="11"/>
        <v>#NUM!</v>
      </c>
    </row>
    <row r="251" spans="1:6" x14ac:dyDescent="0.2">
      <c r="A251" s="1">
        <f t="shared" si="9"/>
        <v>247</v>
      </c>
      <c r="B251" s="1">
        <f t="shared" si="10"/>
        <v>-69</v>
      </c>
      <c r="C251" s="5">
        <f>'360 IRA Input'!$C$14</f>
        <v>295</v>
      </c>
      <c r="D251" s="6" t="e">
        <f>-PPMT('360 IRA Input'!$C$13/12,$B$4-B252,$B$4,$F$4)</f>
        <v>#NUM!</v>
      </c>
      <c r="E251" s="6" t="e">
        <f>-IPMT('360 IRA Input'!$C$13/12,$B$4-B252,$B$4,$F$4)</f>
        <v>#NUM!</v>
      </c>
      <c r="F251" s="8" t="e">
        <f t="shared" si="11"/>
        <v>#NUM!</v>
      </c>
    </row>
    <row r="252" spans="1:6" x14ac:dyDescent="0.2">
      <c r="A252" s="1">
        <f t="shared" si="9"/>
        <v>248</v>
      </c>
      <c r="B252" s="1">
        <f t="shared" si="10"/>
        <v>-70</v>
      </c>
      <c r="C252" s="5">
        <f>'360 IRA Input'!$C$14</f>
        <v>295</v>
      </c>
      <c r="D252" s="6" t="e">
        <f>-PPMT('360 IRA Input'!$C$13/12,$B$4-B253,$B$4,$F$4)</f>
        <v>#NUM!</v>
      </c>
      <c r="E252" s="6" t="e">
        <f>-IPMT('360 IRA Input'!$C$13/12,$B$4-B253,$B$4,$F$4)</f>
        <v>#NUM!</v>
      </c>
      <c r="F252" s="8" t="e">
        <f t="shared" si="11"/>
        <v>#NUM!</v>
      </c>
    </row>
    <row r="253" spans="1:6" x14ac:dyDescent="0.2">
      <c r="A253" s="1">
        <f t="shared" si="9"/>
        <v>249</v>
      </c>
      <c r="B253" s="1">
        <f t="shared" si="10"/>
        <v>-71</v>
      </c>
      <c r="C253" s="5">
        <f>'360 IRA Input'!$C$14</f>
        <v>295</v>
      </c>
      <c r="D253" s="6" t="e">
        <f>-PPMT('360 IRA Input'!$C$13/12,$B$4-B254,$B$4,$F$4)</f>
        <v>#NUM!</v>
      </c>
      <c r="E253" s="6" t="e">
        <f>-IPMT('360 IRA Input'!$C$13/12,$B$4-B254,$B$4,$F$4)</f>
        <v>#NUM!</v>
      </c>
      <c r="F253" s="8" t="e">
        <f t="shared" si="11"/>
        <v>#NUM!</v>
      </c>
    </row>
    <row r="254" spans="1:6" x14ac:dyDescent="0.2">
      <c r="A254" s="1">
        <f t="shared" si="9"/>
        <v>250</v>
      </c>
      <c r="B254" s="1">
        <f t="shared" si="10"/>
        <v>-72</v>
      </c>
      <c r="C254" s="5">
        <f>'360 IRA Input'!$C$14</f>
        <v>295</v>
      </c>
      <c r="D254" s="6" t="e">
        <f>-PPMT('360 IRA Input'!$C$13/12,$B$4-B255,$B$4,$F$4)</f>
        <v>#NUM!</v>
      </c>
      <c r="E254" s="6" t="e">
        <f>-IPMT('360 IRA Input'!$C$13/12,$B$4-B255,$B$4,$F$4)</f>
        <v>#NUM!</v>
      </c>
      <c r="F254" s="8" t="e">
        <f t="shared" si="11"/>
        <v>#NUM!</v>
      </c>
    </row>
    <row r="255" spans="1:6" x14ac:dyDescent="0.2">
      <c r="A255" s="1">
        <f t="shared" si="9"/>
        <v>251</v>
      </c>
      <c r="B255" s="1">
        <f t="shared" si="10"/>
        <v>-73</v>
      </c>
      <c r="C255" s="5">
        <f>'360 IRA Input'!$C$14</f>
        <v>295</v>
      </c>
      <c r="D255" s="6" t="e">
        <f>-PPMT('360 IRA Input'!$C$13/12,$B$4-B256,$B$4,$F$4)</f>
        <v>#NUM!</v>
      </c>
      <c r="E255" s="6" t="e">
        <f>-IPMT('360 IRA Input'!$C$13/12,$B$4-B256,$B$4,$F$4)</f>
        <v>#NUM!</v>
      </c>
      <c r="F255" s="8" t="e">
        <f t="shared" si="11"/>
        <v>#NUM!</v>
      </c>
    </row>
    <row r="256" spans="1:6" x14ac:dyDescent="0.2">
      <c r="A256" s="2">
        <f t="shared" si="9"/>
        <v>252</v>
      </c>
      <c r="B256" s="3">
        <f t="shared" si="10"/>
        <v>-74</v>
      </c>
      <c r="C256" s="5">
        <f>'360 IRA Input'!$C$14</f>
        <v>295</v>
      </c>
      <c r="D256" s="6" t="e">
        <f>-PPMT('360 IRA Input'!$C$13/12,$B$4-B257,$B$4,$F$4)</f>
        <v>#NUM!</v>
      </c>
      <c r="E256" s="6" t="e">
        <f>-IPMT('360 IRA Input'!$C$13/12,$B$4-B257,$B$4,$F$4)</f>
        <v>#NUM!</v>
      </c>
      <c r="F256" s="8" t="e">
        <f t="shared" si="11"/>
        <v>#NUM!</v>
      </c>
    </row>
    <row r="257" spans="1:6" x14ac:dyDescent="0.2">
      <c r="A257" s="1">
        <f t="shared" si="9"/>
        <v>253</v>
      </c>
      <c r="B257" s="1">
        <f t="shared" si="10"/>
        <v>-75</v>
      </c>
      <c r="C257" s="5">
        <f>'360 IRA Input'!$C$14</f>
        <v>295</v>
      </c>
      <c r="D257" s="6" t="e">
        <f>-PPMT('360 IRA Input'!$C$13/12,$B$4-B258,$B$4,$F$4)</f>
        <v>#NUM!</v>
      </c>
      <c r="E257" s="6" t="e">
        <f>-IPMT('360 IRA Input'!$C$13/12,$B$4-B258,$B$4,$F$4)</f>
        <v>#NUM!</v>
      </c>
      <c r="F257" s="8" t="e">
        <f t="shared" si="11"/>
        <v>#NUM!</v>
      </c>
    </row>
    <row r="258" spans="1:6" x14ac:dyDescent="0.2">
      <c r="A258" s="1">
        <f t="shared" si="9"/>
        <v>254</v>
      </c>
      <c r="B258" s="1">
        <f t="shared" si="10"/>
        <v>-76</v>
      </c>
      <c r="C258" s="5">
        <f>'360 IRA Input'!$C$14</f>
        <v>295</v>
      </c>
      <c r="D258" s="6" t="e">
        <f>-PPMT('360 IRA Input'!$C$13/12,$B$4-B259,$B$4,$F$4)</f>
        <v>#NUM!</v>
      </c>
      <c r="E258" s="6" t="e">
        <f>-IPMT('360 IRA Input'!$C$13/12,$B$4-B259,$B$4,$F$4)</f>
        <v>#NUM!</v>
      </c>
      <c r="F258" s="8" t="e">
        <f t="shared" si="11"/>
        <v>#NUM!</v>
      </c>
    </row>
    <row r="259" spans="1:6" x14ac:dyDescent="0.2">
      <c r="A259" s="1">
        <f t="shared" si="9"/>
        <v>255</v>
      </c>
      <c r="B259" s="1">
        <f t="shared" si="10"/>
        <v>-77</v>
      </c>
      <c r="C259" s="5">
        <f>'360 IRA Input'!$C$14</f>
        <v>295</v>
      </c>
      <c r="D259" s="6" t="e">
        <f>-PPMT('360 IRA Input'!$C$13/12,$B$4-B260,$B$4,$F$4)</f>
        <v>#NUM!</v>
      </c>
      <c r="E259" s="6" t="e">
        <f>-IPMT('360 IRA Input'!$C$13/12,$B$4-B260,$B$4,$F$4)</f>
        <v>#NUM!</v>
      </c>
      <c r="F259" s="8" t="e">
        <f t="shared" si="11"/>
        <v>#NUM!</v>
      </c>
    </row>
    <row r="260" spans="1:6" x14ac:dyDescent="0.2">
      <c r="A260" s="1">
        <f t="shared" si="9"/>
        <v>256</v>
      </c>
      <c r="B260" s="1">
        <f t="shared" si="10"/>
        <v>-78</v>
      </c>
      <c r="C260" s="5">
        <f>'360 IRA Input'!$C$14</f>
        <v>295</v>
      </c>
      <c r="D260" s="6" t="e">
        <f>-PPMT('360 IRA Input'!$C$13/12,$B$4-B261,$B$4,$F$4)</f>
        <v>#NUM!</v>
      </c>
      <c r="E260" s="6" t="e">
        <f>-IPMT('360 IRA Input'!$C$13/12,$B$4-B261,$B$4,$F$4)</f>
        <v>#NUM!</v>
      </c>
      <c r="F260" s="8" t="e">
        <f t="shared" si="11"/>
        <v>#NUM!</v>
      </c>
    </row>
    <row r="261" spans="1:6" x14ac:dyDescent="0.2">
      <c r="A261" s="1">
        <f t="shared" ref="A261:A324" si="12">$B$4-B261</f>
        <v>257</v>
      </c>
      <c r="B261" s="1">
        <f t="shared" ref="B261:B324" si="13">B260-1</f>
        <v>-79</v>
      </c>
      <c r="C261" s="5">
        <f>'360 IRA Input'!$C$14</f>
        <v>295</v>
      </c>
      <c r="D261" s="6" t="e">
        <f>-PPMT('360 IRA Input'!$C$13/12,$B$4-B262,$B$4,$F$4)</f>
        <v>#NUM!</v>
      </c>
      <c r="E261" s="6" t="e">
        <f>-IPMT('360 IRA Input'!$C$13/12,$B$4-B262,$B$4,$F$4)</f>
        <v>#NUM!</v>
      </c>
      <c r="F261" s="8" t="e">
        <f t="shared" ref="F261:F324" si="14">F260-D260</f>
        <v>#NUM!</v>
      </c>
    </row>
    <row r="262" spans="1:6" x14ac:dyDescent="0.2">
      <c r="A262" s="1">
        <f t="shared" si="12"/>
        <v>258</v>
      </c>
      <c r="B262" s="1">
        <f t="shared" si="13"/>
        <v>-80</v>
      </c>
      <c r="C262" s="5">
        <f>'360 IRA Input'!$C$14</f>
        <v>295</v>
      </c>
      <c r="D262" s="6" t="e">
        <f>-PPMT('360 IRA Input'!$C$13/12,$B$4-B263,$B$4,$F$4)</f>
        <v>#NUM!</v>
      </c>
      <c r="E262" s="6" t="e">
        <f>-IPMT('360 IRA Input'!$C$13/12,$B$4-B263,$B$4,$F$4)</f>
        <v>#NUM!</v>
      </c>
      <c r="F262" s="8" t="e">
        <f t="shared" si="14"/>
        <v>#NUM!</v>
      </c>
    </row>
    <row r="263" spans="1:6" x14ac:dyDescent="0.2">
      <c r="A263" s="1">
        <f t="shared" si="12"/>
        <v>259</v>
      </c>
      <c r="B263" s="1">
        <f t="shared" si="13"/>
        <v>-81</v>
      </c>
      <c r="C263" s="5">
        <f>'360 IRA Input'!$C$14</f>
        <v>295</v>
      </c>
      <c r="D263" s="6" t="e">
        <f>-PPMT('360 IRA Input'!$C$13/12,$B$4-B264,$B$4,$F$4)</f>
        <v>#NUM!</v>
      </c>
      <c r="E263" s="6" t="e">
        <f>-IPMT('360 IRA Input'!$C$13/12,$B$4-B264,$B$4,$F$4)</f>
        <v>#NUM!</v>
      </c>
      <c r="F263" s="8" t="e">
        <f t="shared" si="14"/>
        <v>#NUM!</v>
      </c>
    </row>
    <row r="264" spans="1:6" x14ac:dyDescent="0.2">
      <c r="A264" s="1">
        <f t="shared" si="12"/>
        <v>260</v>
      </c>
      <c r="B264" s="1">
        <f t="shared" si="13"/>
        <v>-82</v>
      </c>
      <c r="C264" s="5">
        <f>'360 IRA Input'!$C$14</f>
        <v>295</v>
      </c>
      <c r="D264" s="6" t="e">
        <f>-PPMT('360 IRA Input'!$C$13/12,$B$4-B265,$B$4,$F$4)</f>
        <v>#NUM!</v>
      </c>
      <c r="E264" s="6" t="e">
        <f>-IPMT('360 IRA Input'!$C$13/12,$B$4-B265,$B$4,$F$4)</f>
        <v>#NUM!</v>
      </c>
      <c r="F264" s="8" t="e">
        <f t="shared" si="14"/>
        <v>#NUM!</v>
      </c>
    </row>
    <row r="265" spans="1:6" x14ac:dyDescent="0.2">
      <c r="A265" s="1">
        <f t="shared" si="12"/>
        <v>261</v>
      </c>
      <c r="B265" s="1">
        <f t="shared" si="13"/>
        <v>-83</v>
      </c>
      <c r="C265" s="5">
        <f>'360 IRA Input'!$C$14</f>
        <v>295</v>
      </c>
      <c r="D265" s="6" t="e">
        <f>-PPMT('360 IRA Input'!$C$13/12,$B$4-B266,$B$4,$F$4)</f>
        <v>#NUM!</v>
      </c>
      <c r="E265" s="6" t="e">
        <f>-IPMT('360 IRA Input'!$C$13/12,$B$4-B266,$B$4,$F$4)</f>
        <v>#NUM!</v>
      </c>
      <c r="F265" s="8" t="e">
        <f t="shared" si="14"/>
        <v>#NUM!</v>
      </c>
    </row>
    <row r="266" spans="1:6" x14ac:dyDescent="0.2">
      <c r="A266" s="1">
        <f t="shared" si="12"/>
        <v>262</v>
      </c>
      <c r="B266" s="1">
        <f t="shared" si="13"/>
        <v>-84</v>
      </c>
      <c r="C266" s="5">
        <f>'360 IRA Input'!$C$14</f>
        <v>295</v>
      </c>
      <c r="D266" s="6" t="e">
        <f>-PPMT('360 IRA Input'!$C$13/12,$B$4-B267,$B$4,$F$4)</f>
        <v>#NUM!</v>
      </c>
      <c r="E266" s="6" t="e">
        <f>-IPMT('360 IRA Input'!$C$13/12,$B$4-B267,$B$4,$F$4)</f>
        <v>#NUM!</v>
      </c>
      <c r="F266" s="8" t="e">
        <f t="shared" si="14"/>
        <v>#NUM!</v>
      </c>
    </row>
    <row r="267" spans="1:6" x14ac:dyDescent="0.2">
      <c r="A267" s="1">
        <f t="shared" si="12"/>
        <v>263</v>
      </c>
      <c r="B267" s="1">
        <f t="shared" si="13"/>
        <v>-85</v>
      </c>
      <c r="C267" s="5">
        <f>'360 IRA Input'!$C$14</f>
        <v>295</v>
      </c>
      <c r="D267" s="6" t="e">
        <f>-PPMT('360 IRA Input'!$C$13/12,$B$4-B268,$B$4,$F$4)</f>
        <v>#NUM!</v>
      </c>
      <c r="E267" s="6" t="e">
        <f>-IPMT('360 IRA Input'!$C$13/12,$B$4-B268,$B$4,$F$4)</f>
        <v>#NUM!</v>
      </c>
      <c r="F267" s="8" t="e">
        <f t="shared" si="14"/>
        <v>#NUM!</v>
      </c>
    </row>
    <row r="268" spans="1:6" x14ac:dyDescent="0.2">
      <c r="A268" s="2">
        <f t="shared" si="12"/>
        <v>264</v>
      </c>
      <c r="B268" s="3">
        <f t="shared" si="13"/>
        <v>-86</v>
      </c>
      <c r="C268" s="5">
        <f>'360 IRA Input'!$C$14</f>
        <v>295</v>
      </c>
      <c r="D268" s="6" t="e">
        <f>-PPMT('360 IRA Input'!$C$13/12,$B$4-B269,$B$4,$F$4)</f>
        <v>#NUM!</v>
      </c>
      <c r="E268" s="6" t="e">
        <f>-IPMT('360 IRA Input'!$C$13/12,$B$4-B269,$B$4,$F$4)</f>
        <v>#NUM!</v>
      </c>
      <c r="F268" s="8" t="e">
        <f t="shared" si="14"/>
        <v>#NUM!</v>
      </c>
    </row>
    <row r="269" spans="1:6" x14ac:dyDescent="0.2">
      <c r="A269" s="1">
        <f t="shared" si="12"/>
        <v>265</v>
      </c>
      <c r="B269" s="1">
        <f t="shared" si="13"/>
        <v>-87</v>
      </c>
      <c r="C269" s="5">
        <f>'360 IRA Input'!$C$14</f>
        <v>295</v>
      </c>
      <c r="D269" s="6" t="e">
        <f>-PPMT('360 IRA Input'!$C$13/12,$B$4-B270,$B$4,$F$4)</f>
        <v>#NUM!</v>
      </c>
      <c r="E269" s="6" t="e">
        <f>-IPMT('360 IRA Input'!$C$13/12,$B$4-B270,$B$4,$F$4)</f>
        <v>#NUM!</v>
      </c>
      <c r="F269" s="8" t="e">
        <f t="shared" si="14"/>
        <v>#NUM!</v>
      </c>
    </row>
    <row r="270" spans="1:6" x14ac:dyDescent="0.2">
      <c r="A270" s="1">
        <f t="shared" si="12"/>
        <v>266</v>
      </c>
      <c r="B270" s="1">
        <f t="shared" si="13"/>
        <v>-88</v>
      </c>
      <c r="C270" s="5">
        <f>'360 IRA Input'!$C$14</f>
        <v>295</v>
      </c>
      <c r="D270" s="6" t="e">
        <f>-PPMT('360 IRA Input'!$C$13/12,$B$4-B271,$B$4,$F$4)</f>
        <v>#NUM!</v>
      </c>
      <c r="E270" s="6" t="e">
        <f>-IPMT('360 IRA Input'!$C$13/12,$B$4-B271,$B$4,$F$4)</f>
        <v>#NUM!</v>
      </c>
      <c r="F270" s="8" t="e">
        <f t="shared" si="14"/>
        <v>#NUM!</v>
      </c>
    </row>
    <row r="271" spans="1:6" x14ac:dyDescent="0.2">
      <c r="A271" s="1">
        <f t="shared" si="12"/>
        <v>267</v>
      </c>
      <c r="B271" s="1">
        <f t="shared" si="13"/>
        <v>-89</v>
      </c>
      <c r="C271" s="5">
        <f>'360 IRA Input'!$C$14</f>
        <v>295</v>
      </c>
      <c r="D271" s="6" t="e">
        <f>-PPMT('360 IRA Input'!$C$13/12,$B$4-B272,$B$4,$F$4)</f>
        <v>#NUM!</v>
      </c>
      <c r="E271" s="6" t="e">
        <f>-IPMT('360 IRA Input'!$C$13/12,$B$4-B272,$B$4,$F$4)</f>
        <v>#NUM!</v>
      </c>
      <c r="F271" s="8" t="e">
        <f t="shared" si="14"/>
        <v>#NUM!</v>
      </c>
    </row>
    <row r="272" spans="1:6" x14ac:dyDescent="0.2">
      <c r="A272" s="1">
        <f t="shared" si="12"/>
        <v>268</v>
      </c>
      <c r="B272" s="1">
        <f t="shared" si="13"/>
        <v>-90</v>
      </c>
      <c r="C272" s="5">
        <f>'360 IRA Input'!$C$14</f>
        <v>295</v>
      </c>
      <c r="D272" s="6" t="e">
        <f>-PPMT('360 IRA Input'!$C$13/12,$B$4-B273,$B$4,$F$4)</f>
        <v>#NUM!</v>
      </c>
      <c r="E272" s="6" t="e">
        <f>-IPMT('360 IRA Input'!$C$13/12,$B$4-B273,$B$4,$F$4)</f>
        <v>#NUM!</v>
      </c>
      <c r="F272" s="8" t="e">
        <f t="shared" si="14"/>
        <v>#NUM!</v>
      </c>
    </row>
    <row r="273" spans="1:6" x14ac:dyDescent="0.2">
      <c r="A273" s="1">
        <f t="shared" si="12"/>
        <v>269</v>
      </c>
      <c r="B273" s="1">
        <f t="shared" si="13"/>
        <v>-91</v>
      </c>
      <c r="C273" s="5">
        <f>'360 IRA Input'!$C$14</f>
        <v>295</v>
      </c>
      <c r="D273" s="6" t="e">
        <f>-PPMT('360 IRA Input'!$C$13/12,$B$4-B274,$B$4,$F$4)</f>
        <v>#NUM!</v>
      </c>
      <c r="E273" s="6" t="e">
        <f>-IPMT('360 IRA Input'!$C$13/12,$B$4-B274,$B$4,$F$4)</f>
        <v>#NUM!</v>
      </c>
      <c r="F273" s="8" t="e">
        <f t="shared" si="14"/>
        <v>#NUM!</v>
      </c>
    </row>
    <row r="274" spans="1:6" x14ac:dyDescent="0.2">
      <c r="A274" s="1">
        <f t="shared" si="12"/>
        <v>270</v>
      </c>
      <c r="B274" s="1">
        <f t="shared" si="13"/>
        <v>-92</v>
      </c>
      <c r="C274" s="5">
        <f>'360 IRA Input'!$C$14</f>
        <v>295</v>
      </c>
      <c r="D274" s="6" t="e">
        <f>-PPMT('360 IRA Input'!$C$13/12,$B$4-B275,$B$4,$F$4)</f>
        <v>#NUM!</v>
      </c>
      <c r="E274" s="6" t="e">
        <f>-IPMT('360 IRA Input'!$C$13/12,$B$4-B275,$B$4,$F$4)</f>
        <v>#NUM!</v>
      </c>
      <c r="F274" s="8" t="e">
        <f t="shared" si="14"/>
        <v>#NUM!</v>
      </c>
    </row>
    <row r="275" spans="1:6" x14ac:dyDescent="0.2">
      <c r="A275" s="1">
        <f t="shared" si="12"/>
        <v>271</v>
      </c>
      <c r="B275" s="1">
        <f t="shared" si="13"/>
        <v>-93</v>
      </c>
      <c r="C275" s="5">
        <f>'360 IRA Input'!$C$14</f>
        <v>295</v>
      </c>
      <c r="D275" s="6" t="e">
        <f>-PPMT('360 IRA Input'!$C$13/12,$B$4-B276,$B$4,$F$4)</f>
        <v>#NUM!</v>
      </c>
      <c r="E275" s="6" t="e">
        <f>-IPMT('360 IRA Input'!$C$13/12,$B$4-B276,$B$4,$F$4)</f>
        <v>#NUM!</v>
      </c>
      <c r="F275" s="8" t="e">
        <f t="shared" si="14"/>
        <v>#NUM!</v>
      </c>
    </row>
    <row r="276" spans="1:6" x14ac:dyDescent="0.2">
      <c r="A276" s="1">
        <f t="shared" si="12"/>
        <v>272</v>
      </c>
      <c r="B276" s="1">
        <f t="shared" si="13"/>
        <v>-94</v>
      </c>
      <c r="C276" s="5">
        <f>'360 IRA Input'!$C$14</f>
        <v>295</v>
      </c>
      <c r="D276" s="6" t="e">
        <f>-PPMT('360 IRA Input'!$C$13/12,$B$4-B277,$B$4,$F$4)</f>
        <v>#NUM!</v>
      </c>
      <c r="E276" s="6" t="e">
        <f>-IPMT('360 IRA Input'!$C$13/12,$B$4-B277,$B$4,$F$4)</f>
        <v>#NUM!</v>
      </c>
      <c r="F276" s="8" t="e">
        <f t="shared" si="14"/>
        <v>#NUM!</v>
      </c>
    </row>
    <row r="277" spans="1:6" x14ac:dyDescent="0.2">
      <c r="A277" s="1">
        <f t="shared" si="12"/>
        <v>273</v>
      </c>
      <c r="B277" s="1">
        <f t="shared" si="13"/>
        <v>-95</v>
      </c>
      <c r="C277" s="5">
        <f>'360 IRA Input'!$C$14</f>
        <v>295</v>
      </c>
      <c r="D277" s="6" t="e">
        <f>-PPMT('360 IRA Input'!$C$13/12,$B$4-B278,$B$4,$F$4)</f>
        <v>#NUM!</v>
      </c>
      <c r="E277" s="6" t="e">
        <f>-IPMT('360 IRA Input'!$C$13/12,$B$4-B278,$B$4,$F$4)</f>
        <v>#NUM!</v>
      </c>
      <c r="F277" s="8" t="e">
        <f t="shared" si="14"/>
        <v>#NUM!</v>
      </c>
    </row>
    <row r="278" spans="1:6" x14ac:dyDescent="0.2">
      <c r="A278" s="1">
        <f t="shared" si="12"/>
        <v>274</v>
      </c>
      <c r="B278" s="1">
        <f t="shared" si="13"/>
        <v>-96</v>
      </c>
      <c r="C278" s="5">
        <f>'360 IRA Input'!$C$14</f>
        <v>295</v>
      </c>
      <c r="D278" s="6" t="e">
        <f>-PPMT('360 IRA Input'!$C$13/12,$B$4-B279,$B$4,$F$4)</f>
        <v>#NUM!</v>
      </c>
      <c r="E278" s="6" t="e">
        <f>-IPMT('360 IRA Input'!$C$13/12,$B$4-B279,$B$4,$F$4)</f>
        <v>#NUM!</v>
      </c>
      <c r="F278" s="8" t="e">
        <f t="shared" si="14"/>
        <v>#NUM!</v>
      </c>
    </row>
    <row r="279" spans="1:6" x14ac:dyDescent="0.2">
      <c r="A279" s="1">
        <f t="shared" si="12"/>
        <v>275</v>
      </c>
      <c r="B279" s="1">
        <f t="shared" si="13"/>
        <v>-97</v>
      </c>
      <c r="C279" s="5">
        <f>'360 IRA Input'!$C$14</f>
        <v>295</v>
      </c>
      <c r="D279" s="6" t="e">
        <f>-PPMT('360 IRA Input'!$C$13/12,$B$4-B280,$B$4,$F$4)</f>
        <v>#NUM!</v>
      </c>
      <c r="E279" s="6" t="e">
        <f>-IPMT('360 IRA Input'!$C$13/12,$B$4-B280,$B$4,$F$4)</f>
        <v>#NUM!</v>
      </c>
      <c r="F279" s="8" t="e">
        <f t="shared" si="14"/>
        <v>#NUM!</v>
      </c>
    </row>
    <row r="280" spans="1:6" x14ac:dyDescent="0.2">
      <c r="A280" s="2">
        <f t="shared" si="12"/>
        <v>276</v>
      </c>
      <c r="B280" s="3">
        <f t="shared" si="13"/>
        <v>-98</v>
      </c>
      <c r="C280" s="5">
        <f>'360 IRA Input'!$C$14</f>
        <v>295</v>
      </c>
      <c r="D280" s="6" t="e">
        <f>-PPMT('360 IRA Input'!$C$13/12,$B$4-B281,$B$4,$F$4)</f>
        <v>#NUM!</v>
      </c>
      <c r="E280" s="6" t="e">
        <f>-IPMT('360 IRA Input'!$C$13/12,$B$4-B281,$B$4,$F$4)</f>
        <v>#NUM!</v>
      </c>
      <c r="F280" s="8" t="e">
        <f t="shared" si="14"/>
        <v>#NUM!</v>
      </c>
    </row>
    <row r="281" spans="1:6" x14ac:dyDescent="0.2">
      <c r="A281" s="1">
        <f t="shared" si="12"/>
        <v>277</v>
      </c>
      <c r="B281" s="1">
        <f t="shared" si="13"/>
        <v>-99</v>
      </c>
      <c r="C281" s="5">
        <f>'360 IRA Input'!$C$14</f>
        <v>295</v>
      </c>
      <c r="D281" s="6" t="e">
        <f>-PPMT('360 IRA Input'!$C$13/12,$B$4-B282,$B$4,$F$4)</f>
        <v>#NUM!</v>
      </c>
      <c r="E281" s="6" t="e">
        <f>-IPMT('360 IRA Input'!$C$13/12,$B$4-B282,$B$4,$F$4)</f>
        <v>#NUM!</v>
      </c>
      <c r="F281" s="8" t="e">
        <f t="shared" si="14"/>
        <v>#NUM!</v>
      </c>
    </row>
    <row r="282" spans="1:6" x14ac:dyDescent="0.2">
      <c r="A282" s="1">
        <f t="shared" si="12"/>
        <v>278</v>
      </c>
      <c r="B282" s="1">
        <f t="shared" si="13"/>
        <v>-100</v>
      </c>
      <c r="C282" s="5">
        <f>'360 IRA Input'!$C$14</f>
        <v>295</v>
      </c>
      <c r="D282" s="6" t="e">
        <f>-PPMT('360 IRA Input'!$C$13/12,$B$4-B283,$B$4,$F$4)</f>
        <v>#NUM!</v>
      </c>
      <c r="E282" s="6" t="e">
        <f>-IPMT('360 IRA Input'!$C$13/12,$B$4-B283,$B$4,$F$4)</f>
        <v>#NUM!</v>
      </c>
      <c r="F282" s="8" t="e">
        <f t="shared" si="14"/>
        <v>#NUM!</v>
      </c>
    </row>
    <row r="283" spans="1:6" x14ac:dyDescent="0.2">
      <c r="A283" s="1">
        <f t="shared" si="12"/>
        <v>279</v>
      </c>
      <c r="B283" s="1">
        <f t="shared" si="13"/>
        <v>-101</v>
      </c>
      <c r="C283" s="5">
        <f>'360 IRA Input'!$C$14</f>
        <v>295</v>
      </c>
      <c r="D283" s="6" t="e">
        <f>-PPMT('360 IRA Input'!$C$13/12,$B$4-B284,$B$4,$F$4)</f>
        <v>#NUM!</v>
      </c>
      <c r="E283" s="6" t="e">
        <f>-IPMT('360 IRA Input'!$C$13/12,$B$4-B284,$B$4,$F$4)</f>
        <v>#NUM!</v>
      </c>
      <c r="F283" s="8" t="e">
        <f t="shared" si="14"/>
        <v>#NUM!</v>
      </c>
    </row>
    <row r="284" spans="1:6" x14ac:dyDescent="0.2">
      <c r="A284" s="1">
        <f t="shared" si="12"/>
        <v>280</v>
      </c>
      <c r="B284" s="1">
        <f t="shared" si="13"/>
        <v>-102</v>
      </c>
      <c r="C284" s="5">
        <f>'360 IRA Input'!$C$14</f>
        <v>295</v>
      </c>
      <c r="D284" s="6" t="e">
        <f>-PPMT('360 IRA Input'!$C$13/12,$B$4-B285,$B$4,$F$4)</f>
        <v>#NUM!</v>
      </c>
      <c r="E284" s="6" t="e">
        <f>-IPMT('360 IRA Input'!$C$13/12,$B$4-B285,$B$4,$F$4)</f>
        <v>#NUM!</v>
      </c>
      <c r="F284" s="8" t="e">
        <f t="shared" si="14"/>
        <v>#NUM!</v>
      </c>
    </row>
    <row r="285" spans="1:6" x14ac:dyDescent="0.2">
      <c r="A285" s="1">
        <f t="shared" si="12"/>
        <v>281</v>
      </c>
      <c r="B285" s="1">
        <f t="shared" si="13"/>
        <v>-103</v>
      </c>
      <c r="C285" s="5">
        <f>'360 IRA Input'!$C$14</f>
        <v>295</v>
      </c>
      <c r="D285" s="6" t="e">
        <f>-PPMT('360 IRA Input'!$C$13/12,$B$4-B286,$B$4,$F$4)</f>
        <v>#NUM!</v>
      </c>
      <c r="E285" s="6" t="e">
        <f>-IPMT('360 IRA Input'!$C$13/12,$B$4-B286,$B$4,$F$4)</f>
        <v>#NUM!</v>
      </c>
      <c r="F285" s="8" t="e">
        <f t="shared" si="14"/>
        <v>#NUM!</v>
      </c>
    </row>
    <row r="286" spans="1:6" x14ac:dyDescent="0.2">
      <c r="A286" s="1">
        <f t="shared" si="12"/>
        <v>282</v>
      </c>
      <c r="B286" s="1">
        <f t="shared" si="13"/>
        <v>-104</v>
      </c>
      <c r="C286" s="5">
        <f>'360 IRA Input'!$C$14</f>
        <v>295</v>
      </c>
      <c r="D286" s="6" t="e">
        <f>-PPMT('360 IRA Input'!$C$13/12,$B$4-B287,$B$4,$F$4)</f>
        <v>#NUM!</v>
      </c>
      <c r="E286" s="6" t="e">
        <f>-IPMT('360 IRA Input'!$C$13/12,$B$4-B287,$B$4,$F$4)</f>
        <v>#NUM!</v>
      </c>
      <c r="F286" s="8" t="e">
        <f t="shared" si="14"/>
        <v>#NUM!</v>
      </c>
    </row>
    <row r="287" spans="1:6" x14ac:dyDescent="0.2">
      <c r="A287" s="1">
        <f t="shared" si="12"/>
        <v>283</v>
      </c>
      <c r="B287" s="1">
        <f t="shared" si="13"/>
        <v>-105</v>
      </c>
      <c r="C287" s="5">
        <f>'360 IRA Input'!$C$14</f>
        <v>295</v>
      </c>
      <c r="D287" s="6" t="e">
        <f>-PPMT('360 IRA Input'!$C$13/12,$B$4-B288,$B$4,$F$4)</f>
        <v>#NUM!</v>
      </c>
      <c r="E287" s="6" t="e">
        <f>-IPMT('360 IRA Input'!$C$13/12,$B$4-B288,$B$4,$F$4)</f>
        <v>#NUM!</v>
      </c>
      <c r="F287" s="8" t="e">
        <f t="shared" si="14"/>
        <v>#NUM!</v>
      </c>
    </row>
    <row r="288" spans="1:6" x14ac:dyDescent="0.2">
      <c r="A288" s="1">
        <f t="shared" si="12"/>
        <v>284</v>
      </c>
      <c r="B288" s="1">
        <f t="shared" si="13"/>
        <v>-106</v>
      </c>
      <c r="C288" s="5">
        <f>'360 IRA Input'!$C$14</f>
        <v>295</v>
      </c>
      <c r="D288" s="6" t="e">
        <f>-PPMT('360 IRA Input'!$C$13/12,$B$4-B289,$B$4,$F$4)</f>
        <v>#NUM!</v>
      </c>
      <c r="E288" s="6" t="e">
        <f>-IPMT('360 IRA Input'!$C$13/12,$B$4-B289,$B$4,$F$4)</f>
        <v>#NUM!</v>
      </c>
      <c r="F288" s="8" t="e">
        <f t="shared" si="14"/>
        <v>#NUM!</v>
      </c>
    </row>
    <row r="289" spans="1:6" x14ac:dyDescent="0.2">
      <c r="A289" s="1">
        <f t="shared" si="12"/>
        <v>285</v>
      </c>
      <c r="B289" s="1">
        <f t="shared" si="13"/>
        <v>-107</v>
      </c>
      <c r="C289" s="5">
        <f>'360 IRA Input'!$C$14</f>
        <v>295</v>
      </c>
      <c r="D289" s="6" t="e">
        <f>-PPMT('360 IRA Input'!$C$13/12,$B$4-B290,$B$4,$F$4)</f>
        <v>#NUM!</v>
      </c>
      <c r="E289" s="6" t="e">
        <f>-IPMT('360 IRA Input'!$C$13/12,$B$4-B290,$B$4,$F$4)</f>
        <v>#NUM!</v>
      </c>
      <c r="F289" s="8" t="e">
        <f t="shared" si="14"/>
        <v>#NUM!</v>
      </c>
    </row>
    <row r="290" spans="1:6" x14ac:dyDescent="0.2">
      <c r="A290" s="1">
        <f t="shared" si="12"/>
        <v>286</v>
      </c>
      <c r="B290" s="1">
        <f t="shared" si="13"/>
        <v>-108</v>
      </c>
      <c r="C290" s="5">
        <f>'360 IRA Input'!$C$14</f>
        <v>295</v>
      </c>
      <c r="D290" s="6" t="e">
        <f>-PPMT('360 IRA Input'!$C$13/12,$B$4-B291,$B$4,$F$4)</f>
        <v>#NUM!</v>
      </c>
      <c r="E290" s="6" t="e">
        <f>-IPMT('360 IRA Input'!$C$13/12,$B$4-B291,$B$4,$F$4)</f>
        <v>#NUM!</v>
      </c>
      <c r="F290" s="8" t="e">
        <f t="shared" si="14"/>
        <v>#NUM!</v>
      </c>
    </row>
    <row r="291" spans="1:6" x14ac:dyDescent="0.2">
      <c r="A291" s="1">
        <f t="shared" si="12"/>
        <v>287</v>
      </c>
      <c r="B291" s="1">
        <f t="shared" si="13"/>
        <v>-109</v>
      </c>
      <c r="C291" s="5">
        <f>'360 IRA Input'!$C$14</f>
        <v>295</v>
      </c>
      <c r="D291" s="6" t="e">
        <f>-PPMT('360 IRA Input'!$C$13/12,$B$4-B292,$B$4,$F$4)</f>
        <v>#NUM!</v>
      </c>
      <c r="E291" s="6" t="e">
        <f>-IPMT('360 IRA Input'!$C$13/12,$B$4-B292,$B$4,$F$4)</f>
        <v>#NUM!</v>
      </c>
      <c r="F291" s="8" t="e">
        <f t="shared" si="14"/>
        <v>#NUM!</v>
      </c>
    </row>
    <row r="292" spans="1:6" x14ac:dyDescent="0.2">
      <c r="A292" s="2">
        <f t="shared" si="12"/>
        <v>288</v>
      </c>
      <c r="B292" s="3">
        <f t="shared" si="13"/>
        <v>-110</v>
      </c>
      <c r="C292" s="5">
        <f>'360 IRA Input'!$C$14</f>
        <v>295</v>
      </c>
      <c r="D292" s="6" t="e">
        <f>-PPMT('360 IRA Input'!$C$13/12,$B$4-B293,$B$4,$F$4)</f>
        <v>#NUM!</v>
      </c>
      <c r="E292" s="6" t="e">
        <f>-IPMT('360 IRA Input'!$C$13/12,$B$4-B293,$B$4,$F$4)</f>
        <v>#NUM!</v>
      </c>
      <c r="F292" s="8" t="e">
        <f t="shared" si="14"/>
        <v>#NUM!</v>
      </c>
    </row>
    <row r="293" spans="1:6" x14ac:dyDescent="0.2">
      <c r="A293" s="1">
        <f t="shared" si="12"/>
        <v>289</v>
      </c>
      <c r="B293" s="1">
        <f t="shared" si="13"/>
        <v>-111</v>
      </c>
      <c r="C293" s="5">
        <f>'360 IRA Input'!$C$14</f>
        <v>295</v>
      </c>
      <c r="D293" s="6" t="e">
        <f>-PPMT('360 IRA Input'!$C$13/12,$B$4-B294,$B$4,$F$4)</f>
        <v>#NUM!</v>
      </c>
      <c r="E293" s="6" t="e">
        <f>-IPMT('360 IRA Input'!$C$13/12,$B$4-B294,$B$4,$F$4)</f>
        <v>#NUM!</v>
      </c>
      <c r="F293" s="8" t="e">
        <f t="shared" si="14"/>
        <v>#NUM!</v>
      </c>
    </row>
    <row r="294" spans="1:6" x14ac:dyDescent="0.2">
      <c r="A294" s="1">
        <f t="shared" si="12"/>
        <v>290</v>
      </c>
      <c r="B294" s="1">
        <f t="shared" si="13"/>
        <v>-112</v>
      </c>
      <c r="C294" s="5">
        <f>'360 IRA Input'!$C$14</f>
        <v>295</v>
      </c>
      <c r="D294" s="6" t="e">
        <f>-PPMT('360 IRA Input'!$C$13/12,$B$4-B295,$B$4,$F$4)</f>
        <v>#NUM!</v>
      </c>
      <c r="E294" s="6" t="e">
        <f>-IPMT('360 IRA Input'!$C$13/12,$B$4-B295,$B$4,$F$4)</f>
        <v>#NUM!</v>
      </c>
      <c r="F294" s="8" t="e">
        <f t="shared" si="14"/>
        <v>#NUM!</v>
      </c>
    </row>
    <row r="295" spans="1:6" x14ac:dyDescent="0.2">
      <c r="A295" s="1">
        <f t="shared" si="12"/>
        <v>291</v>
      </c>
      <c r="B295" s="1">
        <f t="shared" si="13"/>
        <v>-113</v>
      </c>
      <c r="C295" s="5">
        <f>'360 IRA Input'!$C$14</f>
        <v>295</v>
      </c>
      <c r="D295" s="6" t="e">
        <f>-PPMT('360 IRA Input'!$C$13/12,$B$4-B296,$B$4,$F$4)</f>
        <v>#NUM!</v>
      </c>
      <c r="E295" s="6" t="e">
        <f>-IPMT('360 IRA Input'!$C$13/12,$B$4-B296,$B$4,$F$4)</f>
        <v>#NUM!</v>
      </c>
      <c r="F295" s="8" t="e">
        <f t="shared" si="14"/>
        <v>#NUM!</v>
      </c>
    </row>
    <row r="296" spans="1:6" x14ac:dyDescent="0.2">
      <c r="A296" s="1">
        <f t="shared" si="12"/>
        <v>292</v>
      </c>
      <c r="B296" s="1">
        <f t="shared" si="13"/>
        <v>-114</v>
      </c>
      <c r="C296" s="5">
        <f>'360 IRA Input'!$C$14</f>
        <v>295</v>
      </c>
      <c r="D296" s="6" t="e">
        <f>-PPMT('360 IRA Input'!$C$13/12,$B$4-B297,$B$4,$F$4)</f>
        <v>#NUM!</v>
      </c>
      <c r="E296" s="6" t="e">
        <f>-IPMT('360 IRA Input'!$C$13/12,$B$4-B297,$B$4,$F$4)</f>
        <v>#NUM!</v>
      </c>
      <c r="F296" s="8" t="e">
        <f t="shared" si="14"/>
        <v>#NUM!</v>
      </c>
    </row>
    <row r="297" spans="1:6" x14ac:dyDescent="0.2">
      <c r="A297" s="1">
        <f t="shared" si="12"/>
        <v>293</v>
      </c>
      <c r="B297" s="1">
        <f t="shared" si="13"/>
        <v>-115</v>
      </c>
      <c r="C297" s="5">
        <f>'360 IRA Input'!$C$14</f>
        <v>295</v>
      </c>
      <c r="D297" s="6" t="e">
        <f>-PPMT('360 IRA Input'!$C$13/12,$B$4-B298,$B$4,$F$4)</f>
        <v>#NUM!</v>
      </c>
      <c r="E297" s="6" t="e">
        <f>-IPMT('360 IRA Input'!$C$13/12,$B$4-B298,$B$4,$F$4)</f>
        <v>#NUM!</v>
      </c>
      <c r="F297" s="8" t="e">
        <f t="shared" si="14"/>
        <v>#NUM!</v>
      </c>
    </row>
    <row r="298" spans="1:6" x14ac:dyDescent="0.2">
      <c r="A298" s="1">
        <f t="shared" si="12"/>
        <v>294</v>
      </c>
      <c r="B298" s="1">
        <f t="shared" si="13"/>
        <v>-116</v>
      </c>
      <c r="C298" s="5">
        <f>'360 IRA Input'!$C$14</f>
        <v>295</v>
      </c>
      <c r="D298" s="6" t="e">
        <f>-PPMT('360 IRA Input'!$C$13/12,$B$4-B299,$B$4,$F$4)</f>
        <v>#NUM!</v>
      </c>
      <c r="E298" s="6" t="e">
        <f>-IPMT('360 IRA Input'!$C$13/12,$B$4-B299,$B$4,$F$4)</f>
        <v>#NUM!</v>
      </c>
      <c r="F298" s="8" t="e">
        <f t="shared" si="14"/>
        <v>#NUM!</v>
      </c>
    </row>
    <row r="299" spans="1:6" x14ac:dyDescent="0.2">
      <c r="A299" s="1">
        <f t="shared" si="12"/>
        <v>295</v>
      </c>
      <c r="B299" s="1">
        <f t="shared" si="13"/>
        <v>-117</v>
      </c>
      <c r="C299" s="5">
        <f>'360 IRA Input'!$C$14</f>
        <v>295</v>
      </c>
      <c r="D299" s="6" t="e">
        <f>-PPMT('360 IRA Input'!$C$13/12,$B$4-B300,$B$4,$F$4)</f>
        <v>#NUM!</v>
      </c>
      <c r="E299" s="6" t="e">
        <f>-IPMT('360 IRA Input'!$C$13/12,$B$4-B300,$B$4,$F$4)</f>
        <v>#NUM!</v>
      </c>
      <c r="F299" s="8" t="e">
        <f t="shared" si="14"/>
        <v>#NUM!</v>
      </c>
    </row>
    <row r="300" spans="1:6" x14ac:dyDescent="0.2">
      <c r="A300" s="1">
        <f t="shared" si="12"/>
        <v>296</v>
      </c>
      <c r="B300" s="1">
        <f t="shared" si="13"/>
        <v>-118</v>
      </c>
      <c r="C300" s="5">
        <f>'360 IRA Input'!$C$14</f>
        <v>295</v>
      </c>
      <c r="D300" s="6" t="e">
        <f>-PPMT('360 IRA Input'!$C$13/12,$B$4-B301,$B$4,$F$4)</f>
        <v>#NUM!</v>
      </c>
      <c r="E300" s="6" t="e">
        <f>-IPMT('360 IRA Input'!$C$13/12,$B$4-B301,$B$4,$F$4)</f>
        <v>#NUM!</v>
      </c>
      <c r="F300" s="8" t="e">
        <f t="shared" si="14"/>
        <v>#NUM!</v>
      </c>
    </row>
    <row r="301" spans="1:6" x14ac:dyDescent="0.2">
      <c r="A301" s="1">
        <f t="shared" si="12"/>
        <v>297</v>
      </c>
      <c r="B301" s="1">
        <f t="shared" si="13"/>
        <v>-119</v>
      </c>
      <c r="C301" s="5">
        <f>'360 IRA Input'!$C$14</f>
        <v>295</v>
      </c>
      <c r="D301" s="6" t="e">
        <f>-PPMT('360 IRA Input'!$C$13/12,$B$4-B302,$B$4,$F$4)</f>
        <v>#NUM!</v>
      </c>
      <c r="E301" s="6" t="e">
        <f>-IPMT('360 IRA Input'!$C$13/12,$B$4-B302,$B$4,$F$4)</f>
        <v>#NUM!</v>
      </c>
      <c r="F301" s="8" t="e">
        <f t="shared" si="14"/>
        <v>#NUM!</v>
      </c>
    </row>
    <row r="302" spans="1:6" x14ac:dyDescent="0.2">
      <c r="A302" s="1">
        <f t="shared" si="12"/>
        <v>298</v>
      </c>
      <c r="B302" s="1">
        <f t="shared" si="13"/>
        <v>-120</v>
      </c>
      <c r="C302" s="5">
        <f>'360 IRA Input'!$C$14</f>
        <v>295</v>
      </c>
      <c r="D302" s="6" t="e">
        <f>-PPMT('360 IRA Input'!$C$13/12,$B$4-B303,$B$4,$F$4)</f>
        <v>#NUM!</v>
      </c>
      <c r="E302" s="6" t="e">
        <f>-IPMT('360 IRA Input'!$C$13/12,$B$4-B303,$B$4,$F$4)</f>
        <v>#NUM!</v>
      </c>
      <c r="F302" s="8" t="e">
        <f t="shared" si="14"/>
        <v>#NUM!</v>
      </c>
    </row>
    <row r="303" spans="1:6" x14ac:dyDescent="0.2">
      <c r="A303" s="1">
        <f t="shared" si="12"/>
        <v>299</v>
      </c>
      <c r="B303" s="1">
        <f t="shared" si="13"/>
        <v>-121</v>
      </c>
      <c r="C303" s="5">
        <f>'360 IRA Input'!$C$14</f>
        <v>295</v>
      </c>
      <c r="D303" s="6" t="e">
        <f>-PPMT('360 IRA Input'!$C$13/12,$B$4-B304,$B$4,$F$4)</f>
        <v>#NUM!</v>
      </c>
      <c r="E303" s="6" t="e">
        <f>-IPMT('360 IRA Input'!$C$13/12,$B$4-B304,$B$4,$F$4)</f>
        <v>#NUM!</v>
      </c>
      <c r="F303" s="8" t="e">
        <f t="shared" si="14"/>
        <v>#NUM!</v>
      </c>
    </row>
    <row r="304" spans="1:6" x14ac:dyDescent="0.2">
      <c r="A304" s="2">
        <f t="shared" si="12"/>
        <v>300</v>
      </c>
      <c r="B304" s="3">
        <f t="shared" si="13"/>
        <v>-122</v>
      </c>
      <c r="C304" s="5">
        <f>'360 IRA Input'!$C$14</f>
        <v>295</v>
      </c>
      <c r="D304" s="6" t="e">
        <f>-PPMT('360 IRA Input'!$C$13/12,$B$4-B305,$B$4,$F$4)</f>
        <v>#NUM!</v>
      </c>
      <c r="E304" s="6" t="e">
        <f>-IPMT('360 IRA Input'!$C$13/12,$B$4-B305,$B$4,$F$4)</f>
        <v>#NUM!</v>
      </c>
      <c r="F304" s="8" t="e">
        <f t="shared" si="14"/>
        <v>#NUM!</v>
      </c>
    </row>
    <row r="305" spans="1:6" x14ac:dyDescent="0.2">
      <c r="A305" s="1">
        <f t="shared" si="12"/>
        <v>301</v>
      </c>
      <c r="B305" s="1">
        <f t="shared" si="13"/>
        <v>-123</v>
      </c>
      <c r="C305" s="5">
        <f>'360 IRA Input'!$C$14</f>
        <v>295</v>
      </c>
      <c r="D305" s="6" t="e">
        <f>-PPMT('360 IRA Input'!$C$13/12,$B$4-B306,$B$4,$F$4)</f>
        <v>#NUM!</v>
      </c>
      <c r="E305" s="6" t="e">
        <f>-IPMT('360 IRA Input'!$C$13/12,$B$4-B306,$B$4,$F$4)</f>
        <v>#NUM!</v>
      </c>
      <c r="F305" s="8" t="e">
        <f t="shared" si="14"/>
        <v>#NUM!</v>
      </c>
    </row>
    <row r="306" spans="1:6" x14ac:dyDescent="0.2">
      <c r="A306" s="1">
        <f t="shared" si="12"/>
        <v>302</v>
      </c>
      <c r="B306" s="1">
        <f t="shared" si="13"/>
        <v>-124</v>
      </c>
      <c r="C306" s="5">
        <f>'360 IRA Input'!$C$14</f>
        <v>295</v>
      </c>
      <c r="D306" s="6" t="e">
        <f>-PPMT('360 IRA Input'!$C$13/12,$B$4-B307,$B$4,$F$4)</f>
        <v>#NUM!</v>
      </c>
      <c r="E306" s="6" t="e">
        <f>-IPMT('360 IRA Input'!$C$13/12,$B$4-B307,$B$4,$F$4)</f>
        <v>#NUM!</v>
      </c>
      <c r="F306" s="8" t="e">
        <f t="shared" si="14"/>
        <v>#NUM!</v>
      </c>
    </row>
    <row r="307" spans="1:6" x14ac:dyDescent="0.2">
      <c r="A307" s="1">
        <f t="shared" si="12"/>
        <v>303</v>
      </c>
      <c r="B307" s="1">
        <f t="shared" si="13"/>
        <v>-125</v>
      </c>
      <c r="C307" s="5">
        <f>'360 IRA Input'!$C$14</f>
        <v>295</v>
      </c>
      <c r="D307" s="6" t="e">
        <f>-PPMT('360 IRA Input'!$C$13/12,$B$4-B308,$B$4,$F$4)</f>
        <v>#NUM!</v>
      </c>
      <c r="E307" s="6" t="e">
        <f>-IPMT('360 IRA Input'!$C$13/12,$B$4-B308,$B$4,$F$4)</f>
        <v>#NUM!</v>
      </c>
      <c r="F307" s="8" t="e">
        <f t="shared" si="14"/>
        <v>#NUM!</v>
      </c>
    </row>
    <row r="308" spans="1:6" x14ac:dyDescent="0.2">
      <c r="A308" s="1">
        <f t="shared" si="12"/>
        <v>304</v>
      </c>
      <c r="B308" s="1">
        <f t="shared" si="13"/>
        <v>-126</v>
      </c>
      <c r="C308" s="5">
        <f>'360 IRA Input'!$C$14</f>
        <v>295</v>
      </c>
      <c r="D308" s="6" t="e">
        <f>-PPMT('360 IRA Input'!$C$13/12,$B$4-B309,$B$4,$F$4)</f>
        <v>#NUM!</v>
      </c>
      <c r="E308" s="6" t="e">
        <f>-IPMT('360 IRA Input'!$C$13/12,$B$4-B309,$B$4,$F$4)</f>
        <v>#NUM!</v>
      </c>
      <c r="F308" s="8" t="e">
        <f t="shared" si="14"/>
        <v>#NUM!</v>
      </c>
    </row>
    <row r="309" spans="1:6" x14ac:dyDescent="0.2">
      <c r="A309" s="1">
        <f t="shared" si="12"/>
        <v>305</v>
      </c>
      <c r="B309" s="1">
        <f t="shared" si="13"/>
        <v>-127</v>
      </c>
      <c r="C309" s="5">
        <f>'360 IRA Input'!$C$14</f>
        <v>295</v>
      </c>
      <c r="D309" s="6" t="e">
        <f>-PPMT('360 IRA Input'!$C$13/12,$B$4-B310,$B$4,$F$4)</f>
        <v>#NUM!</v>
      </c>
      <c r="E309" s="6" t="e">
        <f>-IPMT('360 IRA Input'!$C$13/12,$B$4-B310,$B$4,$F$4)</f>
        <v>#NUM!</v>
      </c>
      <c r="F309" s="8" t="e">
        <f t="shared" si="14"/>
        <v>#NUM!</v>
      </c>
    </row>
    <row r="310" spans="1:6" x14ac:dyDescent="0.2">
      <c r="A310" s="1">
        <f t="shared" si="12"/>
        <v>306</v>
      </c>
      <c r="B310" s="1">
        <f t="shared" si="13"/>
        <v>-128</v>
      </c>
      <c r="C310" s="5">
        <f>'360 IRA Input'!$C$14</f>
        <v>295</v>
      </c>
      <c r="D310" s="6" t="e">
        <f>-PPMT('360 IRA Input'!$C$13/12,$B$4-B311,$B$4,$F$4)</f>
        <v>#NUM!</v>
      </c>
      <c r="E310" s="6" t="e">
        <f>-IPMT('360 IRA Input'!$C$13/12,$B$4-B311,$B$4,$F$4)</f>
        <v>#NUM!</v>
      </c>
      <c r="F310" s="8" t="e">
        <f t="shared" si="14"/>
        <v>#NUM!</v>
      </c>
    </row>
    <row r="311" spans="1:6" x14ac:dyDescent="0.2">
      <c r="A311" s="1">
        <f t="shared" si="12"/>
        <v>307</v>
      </c>
      <c r="B311" s="1">
        <f t="shared" si="13"/>
        <v>-129</v>
      </c>
      <c r="C311" s="5">
        <f>'360 IRA Input'!$C$14</f>
        <v>295</v>
      </c>
      <c r="D311" s="6" t="e">
        <f>-PPMT('360 IRA Input'!$C$13/12,$B$4-B312,$B$4,$F$4)</f>
        <v>#NUM!</v>
      </c>
      <c r="E311" s="6" t="e">
        <f>-IPMT('360 IRA Input'!$C$13/12,$B$4-B312,$B$4,$F$4)</f>
        <v>#NUM!</v>
      </c>
      <c r="F311" s="8" t="e">
        <f t="shared" si="14"/>
        <v>#NUM!</v>
      </c>
    </row>
    <row r="312" spans="1:6" x14ac:dyDescent="0.2">
      <c r="A312" s="1">
        <f t="shared" si="12"/>
        <v>308</v>
      </c>
      <c r="B312" s="1">
        <f t="shared" si="13"/>
        <v>-130</v>
      </c>
      <c r="C312" s="5">
        <f>'360 IRA Input'!$C$14</f>
        <v>295</v>
      </c>
      <c r="D312" s="6" t="e">
        <f>-PPMT('360 IRA Input'!$C$13/12,$B$4-B313,$B$4,$F$4)</f>
        <v>#NUM!</v>
      </c>
      <c r="E312" s="6" t="e">
        <f>-IPMT('360 IRA Input'!$C$13/12,$B$4-B313,$B$4,$F$4)</f>
        <v>#NUM!</v>
      </c>
      <c r="F312" s="8" t="e">
        <f t="shared" si="14"/>
        <v>#NUM!</v>
      </c>
    </row>
    <row r="313" spans="1:6" x14ac:dyDescent="0.2">
      <c r="A313" s="1">
        <f t="shared" si="12"/>
        <v>309</v>
      </c>
      <c r="B313" s="1">
        <f t="shared" si="13"/>
        <v>-131</v>
      </c>
      <c r="C313" s="5">
        <f>'360 IRA Input'!$C$14</f>
        <v>295</v>
      </c>
      <c r="D313" s="6" t="e">
        <f>-PPMT('360 IRA Input'!$C$13/12,$B$4-B314,$B$4,$F$4)</f>
        <v>#NUM!</v>
      </c>
      <c r="E313" s="6" t="e">
        <f>-IPMT('360 IRA Input'!$C$13/12,$B$4-B314,$B$4,$F$4)</f>
        <v>#NUM!</v>
      </c>
      <c r="F313" s="8" t="e">
        <f t="shared" si="14"/>
        <v>#NUM!</v>
      </c>
    </row>
    <row r="314" spans="1:6" x14ac:dyDescent="0.2">
      <c r="A314" s="1">
        <f t="shared" si="12"/>
        <v>310</v>
      </c>
      <c r="B314" s="1">
        <f t="shared" si="13"/>
        <v>-132</v>
      </c>
      <c r="C314" s="5">
        <f>'360 IRA Input'!$C$14</f>
        <v>295</v>
      </c>
      <c r="D314" s="6" t="e">
        <f>-PPMT('360 IRA Input'!$C$13/12,$B$4-B315,$B$4,$F$4)</f>
        <v>#NUM!</v>
      </c>
      <c r="E314" s="6" t="e">
        <f>-IPMT('360 IRA Input'!$C$13/12,$B$4-B315,$B$4,$F$4)</f>
        <v>#NUM!</v>
      </c>
      <c r="F314" s="8" t="e">
        <f t="shared" si="14"/>
        <v>#NUM!</v>
      </c>
    </row>
    <row r="315" spans="1:6" x14ac:dyDescent="0.2">
      <c r="A315" s="1">
        <f t="shared" si="12"/>
        <v>311</v>
      </c>
      <c r="B315" s="1">
        <f t="shared" si="13"/>
        <v>-133</v>
      </c>
      <c r="C315" s="5">
        <f>'360 IRA Input'!$C$14</f>
        <v>295</v>
      </c>
      <c r="D315" s="6" t="e">
        <f>-PPMT('360 IRA Input'!$C$13/12,$B$4-B316,$B$4,$F$4)</f>
        <v>#NUM!</v>
      </c>
      <c r="E315" s="6" t="e">
        <f>-IPMT('360 IRA Input'!$C$13/12,$B$4-B316,$B$4,$F$4)</f>
        <v>#NUM!</v>
      </c>
      <c r="F315" s="8" t="e">
        <f t="shared" si="14"/>
        <v>#NUM!</v>
      </c>
    </row>
    <row r="316" spans="1:6" x14ac:dyDescent="0.2">
      <c r="A316" s="2">
        <f t="shared" si="12"/>
        <v>312</v>
      </c>
      <c r="B316" s="3">
        <f t="shared" si="13"/>
        <v>-134</v>
      </c>
      <c r="C316" s="5">
        <f>'360 IRA Input'!$C$14</f>
        <v>295</v>
      </c>
      <c r="D316" s="6" t="e">
        <f>-PPMT('360 IRA Input'!$C$13/12,$B$4-B317,$B$4,$F$4)</f>
        <v>#NUM!</v>
      </c>
      <c r="E316" s="6" t="e">
        <f>-IPMT('360 IRA Input'!$C$13/12,$B$4-B317,$B$4,$F$4)</f>
        <v>#NUM!</v>
      </c>
      <c r="F316" s="8" t="e">
        <f t="shared" si="14"/>
        <v>#NUM!</v>
      </c>
    </row>
    <row r="317" spans="1:6" x14ac:dyDescent="0.2">
      <c r="A317" s="1">
        <f t="shared" si="12"/>
        <v>313</v>
      </c>
      <c r="B317" s="1">
        <f t="shared" si="13"/>
        <v>-135</v>
      </c>
      <c r="C317" s="5">
        <f>'360 IRA Input'!$C$14</f>
        <v>295</v>
      </c>
      <c r="D317" s="6" t="e">
        <f>-PPMT('360 IRA Input'!$C$13/12,$B$4-B318,$B$4,$F$4)</f>
        <v>#NUM!</v>
      </c>
      <c r="E317" s="6" t="e">
        <f>-IPMT('360 IRA Input'!$C$13/12,$B$4-B318,$B$4,$F$4)</f>
        <v>#NUM!</v>
      </c>
      <c r="F317" s="8" t="e">
        <f t="shared" si="14"/>
        <v>#NUM!</v>
      </c>
    </row>
    <row r="318" spans="1:6" x14ac:dyDescent="0.2">
      <c r="A318" s="1">
        <f t="shared" si="12"/>
        <v>314</v>
      </c>
      <c r="B318" s="1">
        <f t="shared" si="13"/>
        <v>-136</v>
      </c>
      <c r="C318" s="5">
        <f>'360 IRA Input'!$C$14</f>
        <v>295</v>
      </c>
      <c r="D318" s="6" t="e">
        <f>-PPMT('360 IRA Input'!$C$13/12,$B$4-B319,$B$4,$F$4)</f>
        <v>#NUM!</v>
      </c>
      <c r="E318" s="6" t="e">
        <f>-IPMT('360 IRA Input'!$C$13/12,$B$4-B319,$B$4,$F$4)</f>
        <v>#NUM!</v>
      </c>
      <c r="F318" s="8" t="e">
        <f t="shared" si="14"/>
        <v>#NUM!</v>
      </c>
    </row>
    <row r="319" spans="1:6" x14ac:dyDescent="0.2">
      <c r="A319" s="1">
        <f t="shared" si="12"/>
        <v>315</v>
      </c>
      <c r="B319" s="1">
        <f t="shared" si="13"/>
        <v>-137</v>
      </c>
      <c r="C319" s="5">
        <f>'360 IRA Input'!$C$14</f>
        <v>295</v>
      </c>
      <c r="D319" s="6" t="e">
        <f>-PPMT('360 IRA Input'!$C$13/12,$B$4-B320,$B$4,$F$4)</f>
        <v>#NUM!</v>
      </c>
      <c r="E319" s="6" t="e">
        <f>-IPMT('360 IRA Input'!$C$13/12,$B$4-B320,$B$4,$F$4)</f>
        <v>#NUM!</v>
      </c>
      <c r="F319" s="8" t="e">
        <f t="shared" si="14"/>
        <v>#NUM!</v>
      </c>
    </row>
    <row r="320" spans="1:6" x14ac:dyDescent="0.2">
      <c r="A320" s="1">
        <f t="shared" si="12"/>
        <v>316</v>
      </c>
      <c r="B320" s="1">
        <f t="shared" si="13"/>
        <v>-138</v>
      </c>
      <c r="C320" s="5">
        <f>'360 IRA Input'!$C$14</f>
        <v>295</v>
      </c>
      <c r="D320" s="6" t="e">
        <f>-PPMT('360 IRA Input'!$C$13/12,$B$4-B321,$B$4,$F$4)</f>
        <v>#NUM!</v>
      </c>
      <c r="E320" s="6" t="e">
        <f>-IPMT('360 IRA Input'!$C$13/12,$B$4-B321,$B$4,$F$4)</f>
        <v>#NUM!</v>
      </c>
      <c r="F320" s="8" t="e">
        <f t="shared" si="14"/>
        <v>#NUM!</v>
      </c>
    </row>
    <row r="321" spans="1:6" x14ac:dyDescent="0.2">
      <c r="A321" s="1">
        <f t="shared" si="12"/>
        <v>317</v>
      </c>
      <c r="B321" s="1">
        <f t="shared" si="13"/>
        <v>-139</v>
      </c>
      <c r="C321" s="5">
        <f>'360 IRA Input'!$C$14</f>
        <v>295</v>
      </c>
      <c r="D321" s="6" t="e">
        <f>-PPMT('360 IRA Input'!$C$13/12,$B$4-B322,$B$4,$F$4)</f>
        <v>#NUM!</v>
      </c>
      <c r="E321" s="6" t="e">
        <f>-IPMT('360 IRA Input'!$C$13/12,$B$4-B322,$B$4,$F$4)</f>
        <v>#NUM!</v>
      </c>
      <c r="F321" s="8" t="e">
        <f t="shared" si="14"/>
        <v>#NUM!</v>
      </c>
    </row>
    <row r="322" spans="1:6" x14ac:dyDescent="0.2">
      <c r="A322" s="1">
        <f t="shared" si="12"/>
        <v>318</v>
      </c>
      <c r="B322" s="1">
        <f t="shared" si="13"/>
        <v>-140</v>
      </c>
      <c r="C322" s="5">
        <f>'360 IRA Input'!$C$14</f>
        <v>295</v>
      </c>
      <c r="D322" s="6" t="e">
        <f>-PPMT('360 IRA Input'!$C$13/12,$B$4-B323,$B$4,$F$4)</f>
        <v>#NUM!</v>
      </c>
      <c r="E322" s="6" t="e">
        <f>-IPMT('360 IRA Input'!$C$13/12,$B$4-B323,$B$4,$F$4)</f>
        <v>#NUM!</v>
      </c>
      <c r="F322" s="8" t="e">
        <f t="shared" si="14"/>
        <v>#NUM!</v>
      </c>
    </row>
    <row r="323" spans="1:6" x14ac:dyDescent="0.2">
      <c r="A323" s="1">
        <f t="shared" si="12"/>
        <v>319</v>
      </c>
      <c r="B323" s="1">
        <f t="shared" si="13"/>
        <v>-141</v>
      </c>
      <c r="C323" s="5">
        <f>'360 IRA Input'!$C$14</f>
        <v>295</v>
      </c>
      <c r="D323" s="6" t="e">
        <f>-PPMT('360 IRA Input'!$C$13/12,$B$4-B324,$B$4,$F$4)</f>
        <v>#NUM!</v>
      </c>
      <c r="E323" s="6" t="e">
        <f>-IPMT('360 IRA Input'!$C$13/12,$B$4-B324,$B$4,$F$4)</f>
        <v>#NUM!</v>
      </c>
      <c r="F323" s="8" t="e">
        <f t="shared" si="14"/>
        <v>#NUM!</v>
      </c>
    </row>
    <row r="324" spans="1:6" x14ac:dyDescent="0.2">
      <c r="A324" s="1">
        <f t="shared" si="12"/>
        <v>320</v>
      </c>
      <c r="B324" s="1">
        <f t="shared" si="13"/>
        <v>-142</v>
      </c>
      <c r="C324" s="5">
        <f>'360 IRA Input'!$C$14</f>
        <v>295</v>
      </c>
      <c r="D324" s="6" t="e">
        <f>-PPMT('360 IRA Input'!$C$13/12,$B$4-B325,$B$4,$F$4)</f>
        <v>#NUM!</v>
      </c>
      <c r="E324" s="6" t="e">
        <f>-IPMT('360 IRA Input'!$C$13/12,$B$4-B325,$B$4,$F$4)</f>
        <v>#NUM!</v>
      </c>
      <c r="F324" s="8" t="e">
        <f t="shared" si="14"/>
        <v>#NUM!</v>
      </c>
    </row>
    <row r="325" spans="1:6" x14ac:dyDescent="0.2">
      <c r="A325" s="1">
        <f t="shared" ref="A325:A364" si="15">$B$4-B325</f>
        <v>321</v>
      </c>
      <c r="B325" s="1">
        <f t="shared" ref="B325:B364" si="16">B324-1</f>
        <v>-143</v>
      </c>
      <c r="C325" s="5">
        <f>'360 IRA Input'!$C$14</f>
        <v>295</v>
      </c>
      <c r="D325" s="6" t="e">
        <f>-PPMT('360 IRA Input'!$C$13/12,$B$4-B326,$B$4,$F$4)</f>
        <v>#NUM!</v>
      </c>
      <c r="E325" s="6" t="e">
        <f>-IPMT('360 IRA Input'!$C$13/12,$B$4-B326,$B$4,$F$4)</f>
        <v>#NUM!</v>
      </c>
      <c r="F325" s="8" t="e">
        <f t="shared" ref="F325:F364" si="17">F324-D324</f>
        <v>#NUM!</v>
      </c>
    </row>
    <row r="326" spans="1:6" x14ac:dyDescent="0.2">
      <c r="A326" s="1">
        <f t="shared" si="15"/>
        <v>322</v>
      </c>
      <c r="B326" s="1">
        <f t="shared" si="16"/>
        <v>-144</v>
      </c>
      <c r="C326" s="5">
        <f>'360 IRA Input'!$C$14</f>
        <v>295</v>
      </c>
      <c r="D326" s="6" t="e">
        <f>-PPMT('360 IRA Input'!$C$13/12,$B$4-B327,$B$4,$F$4)</f>
        <v>#NUM!</v>
      </c>
      <c r="E326" s="6" t="e">
        <f>-IPMT('360 IRA Input'!$C$13/12,$B$4-B327,$B$4,$F$4)</f>
        <v>#NUM!</v>
      </c>
      <c r="F326" s="8" t="e">
        <f t="shared" si="17"/>
        <v>#NUM!</v>
      </c>
    </row>
    <row r="327" spans="1:6" x14ac:dyDescent="0.2">
      <c r="A327" s="1">
        <f t="shared" si="15"/>
        <v>323</v>
      </c>
      <c r="B327" s="1">
        <f t="shared" si="16"/>
        <v>-145</v>
      </c>
      <c r="C327" s="5">
        <f>'360 IRA Input'!$C$14</f>
        <v>295</v>
      </c>
      <c r="D327" s="6" t="e">
        <f>-PPMT('360 IRA Input'!$C$13/12,$B$4-B328,$B$4,$F$4)</f>
        <v>#NUM!</v>
      </c>
      <c r="E327" s="6" t="e">
        <f>-IPMT('360 IRA Input'!$C$13/12,$B$4-B328,$B$4,$F$4)</f>
        <v>#NUM!</v>
      </c>
      <c r="F327" s="8" t="e">
        <f t="shared" si="17"/>
        <v>#NUM!</v>
      </c>
    </row>
    <row r="328" spans="1:6" x14ac:dyDescent="0.2">
      <c r="A328" s="2">
        <f t="shared" si="15"/>
        <v>324</v>
      </c>
      <c r="B328" s="3">
        <f t="shared" si="16"/>
        <v>-146</v>
      </c>
      <c r="C328" s="5">
        <f>'360 IRA Input'!$C$14</f>
        <v>295</v>
      </c>
      <c r="D328" s="6" t="e">
        <f>-PPMT('360 IRA Input'!$C$13/12,$B$4-B329,$B$4,$F$4)</f>
        <v>#NUM!</v>
      </c>
      <c r="E328" s="6" t="e">
        <f>-IPMT('360 IRA Input'!$C$13/12,$B$4-B329,$B$4,$F$4)</f>
        <v>#NUM!</v>
      </c>
      <c r="F328" s="8" t="e">
        <f t="shared" si="17"/>
        <v>#NUM!</v>
      </c>
    </row>
    <row r="329" spans="1:6" x14ac:dyDescent="0.2">
      <c r="A329" s="1">
        <f t="shared" si="15"/>
        <v>325</v>
      </c>
      <c r="B329" s="1">
        <f t="shared" si="16"/>
        <v>-147</v>
      </c>
      <c r="C329" s="5">
        <f>'360 IRA Input'!$C$14</f>
        <v>295</v>
      </c>
      <c r="D329" s="6" t="e">
        <f>-PPMT('360 IRA Input'!$C$13/12,$B$4-B330,$B$4,$F$4)</f>
        <v>#NUM!</v>
      </c>
      <c r="E329" s="6" t="e">
        <f>-IPMT('360 IRA Input'!$C$13/12,$B$4-B330,$B$4,$F$4)</f>
        <v>#NUM!</v>
      </c>
      <c r="F329" s="8" t="e">
        <f t="shared" si="17"/>
        <v>#NUM!</v>
      </c>
    </row>
    <row r="330" spans="1:6" x14ac:dyDescent="0.2">
      <c r="A330" s="1">
        <f t="shared" si="15"/>
        <v>326</v>
      </c>
      <c r="B330" s="1">
        <f t="shared" si="16"/>
        <v>-148</v>
      </c>
      <c r="C330" s="5">
        <f>'360 IRA Input'!$C$14</f>
        <v>295</v>
      </c>
      <c r="D330" s="6" t="e">
        <f>-PPMT('360 IRA Input'!$C$13/12,$B$4-B331,$B$4,$F$4)</f>
        <v>#NUM!</v>
      </c>
      <c r="E330" s="6" t="e">
        <f>-IPMT('360 IRA Input'!$C$13/12,$B$4-B331,$B$4,$F$4)</f>
        <v>#NUM!</v>
      </c>
      <c r="F330" s="8" t="e">
        <f t="shared" si="17"/>
        <v>#NUM!</v>
      </c>
    </row>
    <row r="331" spans="1:6" x14ac:dyDescent="0.2">
      <c r="A331" s="1">
        <f t="shared" si="15"/>
        <v>327</v>
      </c>
      <c r="B331" s="1">
        <f t="shared" si="16"/>
        <v>-149</v>
      </c>
      <c r="C331" s="5">
        <f>'360 IRA Input'!$C$14</f>
        <v>295</v>
      </c>
      <c r="D331" s="6" t="e">
        <f>-PPMT('360 IRA Input'!$C$13/12,$B$4-B332,$B$4,$F$4)</f>
        <v>#NUM!</v>
      </c>
      <c r="E331" s="6" t="e">
        <f>-IPMT('360 IRA Input'!$C$13/12,$B$4-B332,$B$4,$F$4)</f>
        <v>#NUM!</v>
      </c>
      <c r="F331" s="8" t="e">
        <f t="shared" si="17"/>
        <v>#NUM!</v>
      </c>
    </row>
    <row r="332" spans="1:6" x14ac:dyDescent="0.2">
      <c r="A332" s="1">
        <f t="shared" si="15"/>
        <v>328</v>
      </c>
      <c r="B332" s="1">
        <f t="shared" si="16"/>
        <v>-150</v>
      </c>
      <c r="C332" s="5">
        <f>'360 IRA Input'!$C$14</f>
        <v>295</v>
      </c>
      <c r="D332" s="6" t="e">
        <f>-PPMT('360 IRA Input'!$C$13/12,$B$4-B333,$B$4,$F$4)</f>
        <v>#NUM!</v>
      </c>
      <c r="E332" s="6" t="e">
        <f>-IPMT('360 IRA Input'!$C$13/12,$B$4-B333,$B$4,$F$4)</f>
        <v>#NUM!</v>
      </c>
      <c r="F332" s="8" t="e">
        <f t="shared" si="17"/>
        <v>#NUM!</v>
      </c>
    </row>
    <row r="333" spans="1:6" x14ac:dyDescent="0.2">
      <c r="A333" s="1">
        <f t="shared" si="15"/>
        <v>329</v>
      </c>
      <c r="B333" s="1">
        <f t="shared" si="16"/>
        <v>-151</v>
      </c>
      <c r="C333" s="5">
        <f>'360 IRA Input'!$C$14</f>
        <v>295</v>
      </c>
      <c r="D333" s="6" t="e">
        <f>-PPMT('360 IRA Input'!$C$13/12,$B$4-B334,$B$4,$F$4)</f>
        <v>#NUM!</v>
      </c>
      <c r="E333" s="6" t="e">
        <f>-IPMT('360 IRA Input'!$C$13/12,$B$4-B334,$B$4,$F$4)</f>
        <v>#NUM!</v>
      </c>
      <c r="F333" s="8" t="e">
        <f t="shared" si="17"/>
        <v>#NUM!</v>
      </c>
    </row>
    <row r="334" spans="1:6" x14ac:dyDescent="0.2">
      <c r="A334" s="1">
        <f t="shared" si="15"/>
        <v>330</v>
      </c>
      <c r="B334" s="1">
        <f t="shared" si="16"/>
        <v>-152</v>
      </c>
      <c r="C334" s="5">
        <f>'360 IRA Input'!$C$14</f>
        <v>295</v>
      </c>
      <c r="D334" s="6" t="e">
        <f>-PPMT('360 IRA Input'!$C$13/12,$B$4-B335,$B$4,$F$4)</f>
        <v>#NUM!</v>
      </c>
      <c r="E334" s="6" t="e">
        <f>-IPMT('360 IRA Input'!$C$13/12,$B$4-B335,$B$4,$F$4)</f>
        <v>#NUM!</v>
      </c>
      <c r="F334" s="8" t="e">
        <f t="shared" si="17"/>
        <v>#NUM!</v>
      </c>
    </row>
    <row r="335" spans="1:6" x14ac:dyDescent="0.2">
      <c r="A335" s="1">
        <f t="shared" si="15"/>
        <v>331</v>
      </c>
      <c r="B335" s="1">
        <f t="shared" si="16"/>
        <v>-153</v>
      </c>
      <c r="C335" s="5">
        <f>'360 IRA Input'!$C$14</f>
        <v>295</v>
      </c>
      <c r="D335" s="6" t="e">
        <f>-PPMT('360 IRA Input'!$C$13/12,$B$4-B336,$B$4,$F$4)</f>
        <v>#NUM!</v>
      </c>
      <c r="E335" s="6" t="e">
        <f>-IPMT('360 IRA Input'!$C$13/12,$B$4-B336,$B$4,$F$4)</f>
        <v>#NUM!</v>
      </c>
      <c r="F335" s="8" t="e">
        <f t="shared" si="17"/>
        <v>#NUM!</v>
      </c>
    </row>
    <row r="336" spans="1:6" x14ac:dyDescent="0.2">
      <c r="A336" s="1">
        <f t="shared" si="15"/>
        <v>332</v>
      </c>
      <c r="B336" s="1">
        <f t="shared" si="16"/>
        <v>-154</v>
      </c>
      <c r="C336" s="5">
        <f>'360 IRA Input'!$C$14</f>
        <v>295</v>
      </c>
      <c r="D336" s="6" t="e">
        <f>-PPMT('360 IRA Input'!$C$13/12,$B$4-B337,$B$4,$F$4)</f>
        <v>#NUM!</v>
      </c>
      <c r="E336" s="6" t="e">
        <f>-IPMT('360 IRA Input'!$C$13/12,$B$4-B337,$B$4,$F$4)</f>
        <v>#NUM!</v>
      </c>
      <c r="F336" s="8" t="e">
        <f t="shared" si="17"/>
        <v>#NUM!</v>
      </c>
    </row>
    <row r="337" spans="1:6" x14ac:dyDescent="0.2">
      <c r="A337" s="1">
        <f t="shared" si="15"/>
        <v>333</v>
      </c>
      <c r="B337" s="1">
        <f t="shared" si="16"/>
        <v>-155</v>
      </c>
      <c r="C337" s="5">
        <f>'360 IRA Input'!$C$14</f>
        <v>295</v>
      </c>
      <c r="D337" s="6" t="e">
        <f>-PPMT('360 IRA Input'!$C$13/12,$B$4-B338,$B$4,$F$4)</f>
        <v>#NUM!</v>
      </c>
      <c r="E337" s="6" t="e">
        <f>-IPMT('360 IRA Input'!$C$13/12,$B$4-B338,$B$4,$F$4)</f>
        <v>#NUM!</v>
      </c>
      <c r="F337" s="8" t="e">
        <f t="shared" si="17"/>
        <v>#NUM!</v>
      </c>
    </row>
    <row r="338" spans="1:6" x14ac:dyDescent="0.2">
      <c r="A338" s="1">
        <f t="shared" si="15"/>
        <v>334</v>
      </c>
      <c r="B338" s="1">
        <f t="shared" si="16"/>
        <v>-156</v>
      </c>
      <c r="C338" s="5">
        <f>'360 IRA Input'!$C$14</f>
        <v>295</v>
      </c>
      <c r="D338" s="6" t="e">
        <f>-PPMT('360 IRA Input'!$C$13/12,$B$4-B339,$B$4,$F$4)</f>
        <v>#NUM!</v>
      </c>
      <c r="E338" s="6" t="e">
        <f>-IPMT('360 IRA Input'!$C$13/12,$B$4-B339,$B$4,$F$4)</f>
        <v>#NUM!</v>
      </c>
      <c r="F338" s="8" t="e">
        <f t="shared" si="17"/>
        <v>#NUM!</v>
      </c>
    </row>
    <row r="339" spans="1:6" x14ac:dyDescent="0.2">
      <c r="A339" s="1">
        <f t="shared" si="15"/>
        <v>335</v>
      </c>
      <c r="B339" s="1">
        <f t="shared" si="16"/>
        <v>-157</v>
      </c>
      <c r="C339" s="5">
        <f>'360 IRA Input'!$C$14</f>
        <v>295</v>
      </c>
      <c r="D339" s="6" t="e">
        <f>-PPMT('360 IRA Input'!$C$13/12,$B$4-B340,$B$4,$F$4)</f>
        <v>#NUM!</v>
      </c>
      <c r="E339" s="6" t="e">
        <f>-IPMT('360 IRA Input'!$C$13/12,$B$4-B340,$B$4,$F$4)</f>
        <v>#NUM!</v>
      </c>
      <c r="F339" s="8" t="e">
        <f t="shared" si="17"/>
        <v>#NUM!</v>
      </c>
    </row>
    <row r="340" spans="1:6" x14ac:dyDescent="0.2">
      <c r="A340" s="2">
        <f t="shared" si="15"/>
        <v>336</v>
      </c>
      <c r="B340" s="3">
        <f t="shared" si="16"/>
        <v>-158</v>
      </c>
      <c r="C340" s="5">
        <f>'360 IRA Input'!$C$14</f>
        <v>295</v>
      </c>
      <c r="D340" s="6" t="e">
        <f>-PPMT('360 IRA Input'!$C$13/12,$B$4-B341,$B$4,$F$4)</f>
        <v>#NUM!</v>
      </c>
      <c r="E340" s="6" t="e">
        <f>-IPMT('360 IRA Input'!$C$13/12,$B$4-B341,$B$4,$F$4)</f>
        <v>#NUM!</v>
      </c>
      <c r="F340" s="8" t="e">
        <f t="shared" si="17"/>
        <v>#NUM!</v>
      </c>
    </row>
    <row r="341" spans="1:6" x14ac:dyDescent="0.2">
      <c r="A341" s="1">
        <f t="shared" si="15"/>
        <v>337</v>
      </c>
      <c r="B341" s="1">
        <f t="shared" si="16"/>
        <v>-159</v>
      </c>
      <c r="C341" s="5">
        <f>'360 IRA Input'!$C$14</f>
        <v>295</v>
      </c>
      <c r="D341" s="6" t="e">
        <f>-PPMT('360 IRA Input'!$C$13/12,$B$4-B342,$B$4,$F$4)</f>
        <v>#NUM!</v>
      </c>
      <c r="E341" s="6" t="e">
        <f>-IPMT('360 IRA Input'!$C$13/12,$B$4-B342,$B$4,$F$4)</f>
        <v>#NUM!</v>
      </c>
      <c r="F341" s="8" t="e">
        <f t="shared" si="17"/>
        <v>#NUM!</v>
      </c>
    </row>
    <row r="342" spans="1:6" x14ac:dyDescent="0.2">
      <c r="A342" s="1">
        <f t="shared" si="15"/>
        <v>338</v>
      </c>
      <c r="B342" s="1">
        <f t="shared" si="16"/>
        <v>-160</v>
      </c>
      <c r="C342" s="5">
        <f>'360 IRA Input'!$C$14</f>
        <v>295</v>
      </c>
      <c r="D342" s="6" t="e">
        <f>-PPMT('360 IRA Input'!$C$13/12,$B$4-B343,$B$4,$F$4)</f>
        <v>#NUM!</v>
      </c>
      <c r="E342" s="6" t="e">
        <f>-IPMT('360 IRA Input'!$C$13/12,$B$4-B343,$B$4,$F$4)</f>
        <v>#NUM!</v>
      </c>
      <c r="F342" s="8" t="e">
        <f t="shared" si="17"/>
        <v>#NUM!</v>
      </c>
    </row>
    <row r="343" spans="1:6" x14ac:dyDescent="0.2">
      <c r="A343" s="1">
        <f t="shared" si="15"/>
        <v>339</v>
      </c>
      <c r="B343" s="1">
        <f t="shared" si="16"/>
        <v>-161</v>
      </c>
      <c r="C343" s="5">
        <f>'360 IRA Input'!$C$14</f>
        <v>295</v>
      </c>
      <c r="D343" s="6" t="e">
        <f>-PPMT('360 IRA Input'!$C$13/12,$B$4-B344,$B$4,$F$4)</f>
        <v>#NUM!</v>
      </c>
      <c r="E343" s="6" t="e">
        <f>-IPMT('360 IRA Input'!$C$13/12,$B$4-B344,$B$4,$F$4)</f>
        <v>#NUM!</v>
      </c>
      <c r="F343" s="8" t="e">
        <f t="shared" si="17"/>
        <v>#NUM!</v>
      </c>
    </row>
    <row r="344" spans="1:6" x14ac:dyDescent="0.2">
      <c r="A344" s="1">
        <f t="shared" si="15"/>
        <v>340</v>
      </c>
      <c r="B344" s="1">
        <f t="shared" si="16"/>
        <v>-162</v>
      </c>
      <c r="C344" s="5">
        <f>'360 IRA Input'!$C$14</f>
        <v>295</v>
      </c>
      <c r="D344" s="6" t="e">
        <f>-PPMT('360 IRA Input'!$C$13/12,$B$4-B345,$B$4,$F$4)</f>
        <v>#NUM!</v>
      </c>
      <c r="E344" s="6" t="e">
        <f>-IPMT('360 IRA Input'!$C$13/12,$B$4-B345,$B$4,$F$4)</f>
        <v>#NUM!</v>
      </c>
      <c r="F344" s="8" t="e">
        <f t="shared" si="17"/>
        <v>#NUM!</v>
      </c>
    </row>
    <row r="345" spans="1:6" x14ac:dyDescent="0.2">
      <c r="A345" s="1">
        <f t="shared" si="15"/>
        <v>341</v>
      </c>
      <c r="B345" s="1">
        <f t="shared" si="16"/>
        <v>-163</v>
      </c>
      <c r="C345" s="5">
        <f>'360 IRA Input'!$C$14</f>
        <v>295</v>
      </c>
      <c r="D345" s="6" t="e">
        <f>-PPMT('360 IRA Input'!$C$13/12,$B$4-B346,$B$4,$F$4)</f>
        <v>#NUM!</v>
      </c>
      <c r="E345" s="6" t="e">
        <f>-IPMT('360 IRA Input'!$C$13/12,$B$4-B346,$B$4,$F$4)</f>
        <v>#NUM!</v>
      </c>
      <c r="F345" s="8" t="e">
        <f t="shared" si="17"/>
        <v>#NUM!</v>
      </c>
    </row>
    <row r="346" spans="1:6" x14ac:dyDescent="0.2">
      <c r="A346" s="1">
        <f t="shared" si="15"/>
        <v>342</v>
      </c>
      <c r="B346" s="1">
        <f t="shared" si="16"/>
        <v>-164</v>
      </c>
      <c r="C346" s="5">
        <f>'360 IRA Input'!$C$14</f>
        <v>295</v>
      </c>
      <c r="D346" s="6" t="e">
        <f>-PPMT('360 IRA Input'!$C$13/12,$B$4-B347,$B$4,$F$4)</f>
        <v>#NUM!</v>
      </c>
      <c r="E346" s="6" t="e">
        <f>-IPMT('360 IRA Input'!$C$13/12,$B$4-B347,$B$4,$F$4)</f>
        <v>#NUM!</v>
      </c>
      <c r="F346" s="8" t="e">
        <f t="shared" si="17"/>
        <v>#NUM!</v>
      </c>
    </row>
    <row r="347" spans="1:6" x14ac:dyDescent="0.2">
      <c r="A347" s="1">
        <f t="shared" si="15"/>
        <v>343</v>
      </c>
      <c r="B347" s="1">
        <f t="shared" si="16"/>
        <v>-165</v>
      </c>
      <c r="C347" s="5">
        <f>'360 IRA Input'!$C$14</f>
        <v>295</v>
      </c>
      <c r="D347" s="6" t="e">
        <f>-PPMT('360 IRA Input'!$C$13/12,$B$4-B348,$B$4,$F$4)</f>
        <v>#NUM!</v>
      </c>
      <c r="E347" s="6" t="e">
        <f>-IPMT('360 IRA Input'!$C$13/12,$B$4-B348,$B$4,$F$4)</f>
        <v>#NUM!</v>
      </c>
      <c r="F347" s="8" t="e">
        <f t="shared" si="17"/>
        <v>#NUM!</v>
      </c>
    </row>
    <row r="348" spans="1:6" x14ac:dyDescent="0.2">
      <c r="A348" s="1">
        <f t="shared" si="15"/>
        <v>344</v>
      </c>
      <c r="B348" s="1">
        <f t="shared" si="16"/>
        <v>-166</v>
      </c>
      <c r="C348" s="5">
        <f>'360 IRA Input'!$C$14</f>
        <v>295</v>
      </c>
      <c r="D348" s="6" t="e">
        <f>-PPMT('360 IRA Input'!$C$13/12,$B$4-B349,$B$4,$F$4)</f>
        <v>#NUM!</v>
      </c>
      <c r="E348" s="6" t="e">
        <f>-IPMT('360 IRA Input'!$C$13/12,$B$4-B349,$B$4,$F$4)</f>
        <v>#NUM!</v>
      </c>
      <c r="F348" s="8" t="e">
        <f t="shared" si="17"/>
        <v>#NUM!</v>
      </c>
    </row>
    <row r="349" spans="1:6" x14ac:dyDescent="0.2">
      <c r="A349" s="1">
        <f t="shared" si="15"/>
        <v>345</v>
      </c>
      <c r="B349" s="1">
        <f t="shared" si="16"/>
        <v>-167</v>
      </c>
      <c r="C349" s="5">
        <f>'360 IRA Input'!$C$14</f>
        <v>295</v>
      </c>
      <c r="D349" s="6" t="e">
        <f>-PPMT('360 IRA Input'!$C$13/12,$B$4-B350,$B$4,$F$4)</f>
        <v>#NUM!</v>
      </c>
      <c r="E349" s="6" t="e">
        <f>-IPMT('360 IRA Input'!$C$13/12,$B$4-B350,$B$4,$F$4)</f>
        <v>#NUM!</v>
      </c>
      <c r="F349" s="8" t="e">
        <f t="shared" si="17"/>
        <v>#NUM!</v>
      </c>
    </row>
    <row r="350" spans="1:6" x14ac:dyDescent="0.2">
      <c r="A350" s="1">
        <f t="shared" si="15"/>
        <v>346</v>
      </c>
      <c r="B350" s="1">
        <f t="shared" si="16"/>
        <v>-168</v>
      </c>
      <c r="C350" s="5">
        <f>'360 IRA Input'!$C$14</f>
        <v>295</v>
      </c>
      <c r="D350" s="6" t="e">
        <f>-PPMT('360 IRA Input'!$C$13/12,$B$4-B351,$B$4,$F$4)</f>
        <v>#NUM!</v>
      </c>
      <c r="E350" s="6" t="e">
        <f>-IPMT('360 IRA Input'!$C$13/12,$B$4-B351,$B$4,$F$4)</f>
        <v>#NUM!</v>
      </c>
      <c r="F350" s="8" t="e">
        <f t="shared" si="17"/>
        <v>#NUM!</v>
      </c>
    </row>
    <row r="351" spans="1:6" x14ac:dyDescent="0.2">
      <c r="A351" s="1">
        <f t="shared" si="15"/>
        <v>347</v>
      </c>
      <c r="B351" s="1">
        <f t="shared" si="16"/>
        <v>-169</v>
      </c>
      <c r="C351" s="5">
        <f>'360 IRA Input'!$C$14</f>
        <v>295</v>
      </c>
      <c r="D351" s="6" t="e">
        <f>-PPMT('360 IRA Input'!$C$13/12,$B$4-B352,$B$4,$F$4)</f>
        <v>#NUM!</v>
      </c>
      <c r="E351" s="6" t="e">
        <f>-IPMT('360 IRA Input'!$C$13/12,$B$4-B352,$B$4,$F$4)</f>
        <v>#NUM!</v>
      </c>
      <c r="F351" s="8" t="e">
        <f t="shared" si="17"/>
        <v>#NUM!</v>
      </c>
    </row>
    <row r="352" spans="1:6" x14ac:dyDescent="0.2">
      <c r="A352" s="2">
        <f t="shared" si="15"/>
        <v>348</v>
      </c>
      <c r="B352" s="3">
        <f t="shared" si="16"/>
        <v>-170</v>
      </c>
      <c r="C352" s="5">
        <f>'360 IRA Input'!$C$14</f>
        <v>295</v>
      </c>
      <c r="D352" s="6" t="e">
        <f>-PPMT('360 IRA Input'!$C$13/12,$B$4-B353,$B$4,$F$4)</f>
        <v>#NUM!</v>
      </c>
      <c r="E352" s="6" t="e">
        <f>-IPMT('360 IRA Input'!$C$13/12,$B$4-B353,$B$4,$F$4)</f>
        <v>#NUM!</v>
      </c>
      <c r="F352" s="8" t="e">
        <f t="shared" si="17"/>
        <v>#NUM!</v>
      </c>
    </row>
    <row r="353" spans="1:6" x14ac:dyDescent="0.2">
      <c r="A353" s="1">
        <f t="shared" si="15"/>
        <v>349</v>
      </c>
      <c r="B353" s="1">
        <f t="shared" si="16"/>
        <v>-171</v>
      </c>
      <c r="C353" s="5">
        <f>'360 IRA Input'!$C$14</f>
        <v>295</v>
      </c>
      <c r="D353" s="6" t="e">
        <f>-PPMT('360 IRA Input'!$C$13/12,$B$4-B354,$B$4,$F$4)</f>
        <v>#NUM!</v>
      </c>
      <c r="E353" s="6" t="e">
        <f>-IPMT('360 IRA Input'!$C$13/12,$B$4-B354,$B$4,$F$4)</f>
        <v>#NUM!</v>
      </c>
      <c r="F353" s="8" t="e">
        <f t="shared" si="17"/>
        <v>#NUM!</v>
      </c>
    </row>
    <row r="354" spans="1:6" x14ac:dyDescent="0.2">
      <c r="A354" s="1">
        <f t="shared" si="15"/>
        <v>350</v>
      </c>
      <c r="B354" s="1">
        <f t="shared" si="16"/>
        <v>-172</v>
      </c>
      <c r="C354" s="5">
        <f>'360 IRA Input'!$C$14</f>
        <v>295</v>
      </c>
      <c r="D354" s="6" t="e">
        <f>-PPMT('360 IRA Input'!$C$13/12,$B$4-B355,$B$4,$F$4)</f>
        <v>#NUM!</v>
      </c>
      <c r="E354" s="6" t="e">
        <f>-IPMT('360 IRA Input'!$C$13/12,$B$4-B355,$B$4,$F$4)</f>
        <v>#NUM!</v>
      </c>
      <c r="F354" s="8" t="e">
        <f t="shared" si="17"/>
        <v>#NUM!</v>
      </c>
    </row>
    <row r="355" spans="1:6" x14ac:dyDescent="0.2">
      <c r="A355" s="1">
        <f t="shared" si="15"/>
        <v>351</v>
      </c>
      <c r="B355" s="1">
        <f t="shared" si="16"/>
        <v>-173</v>
      </c>
      <c r="C355" s="5">
        <f>'360 IRA Input'!$C$14</f>
        <v>295</v>
      </c>
      <c r="D355" s="6" t="e">
        <f>-PPMT('360 IRA Input'!$C$13/12,$B$4-B356,$B$4,$F$4)</f>
        <v>#NUM!</v>
      </c>
      <c r="E355" s="6" t="e">
        <f>-IPMT('360 IRA Input'!$C$13/12,$B$4-B356,$B$4,$F$4)</f>
        <v>#NUM!</v>
      </c>
      <c r="F355" s="8" t="e">
        <f t="shared" si="17"/>
        <v>#NUM!</v>
      </c>
    </row>
    <row r="356" spans="1:6" x14ac:dyDescent="0.2">
      <c r="A356" s="1">
        <f t="shared" si="15"/>
        <v>352</v>
      </c>
      <c r="B356" s="1">
        <f t="shared" si="16"/>
        <v>-174</v>
      </c>
      <c r="C356" s="5">
        <f>'360 IRA Input'!$C$14</f>
        <v>295</v>
      </c>
      <c r="D356" s="6" t="e">
        <f>-PPMT('360 IRA Input'!$C$13/12,$B$4-B357,$B$4,$F$4)</f>
        <v>#NUM!</v>
      </c>
      <c r="E356" s="6" t="e">
        <f>-IPMT('360 IRA Input'!$C$13/12,$B$4-B357,$B$4,$F$4)</f>
        <v>#NUM!</v>
      </c>
      <c r="F356" s="8" t="e">
        <f t="shared" si="17"/>
        <v>#NUM!</v>
      </c>
    </row>
    <row r="357" spans="1:6" x14ac:dyDescent="0.2">
      <c r="A357" s="1">
        <f t="shared" si="15"/>
        <v>353</v>
      </c>
      <c r="B357" s="1">
        <f t="shared" si="16"/>
        <v>-175</v>
      </c>
      <c r="C357" s="5">
        <f>'360 IRA Input'!$C$14</f>
        <v>295</v>
      </c>
      <c r="D357" s="6" t="e">
        <f>-PPMT('360 IRA Input'!$C$13/12,$B$4-B358,$B$4,$F$4)</f>
        <v>#NUM!</v>
      </c>
      <c r="E357" s="6" t="e">
        <f>-IPMT('360 IRA Input'!$C$13/12,$B$4-B358,$B$4,$F$4)</f>
        <v>#NUM!</v>
      </c>
      <c r="F357" s="8" t="e">
        <f t="shared" si="17"/>
        <v>#NUM!</v>
      </c>
    </row>
    <row r="358" spans="1:6" x14ac:dyDescent="0.2">
      <c r="A358" s="1">
        <f t="shared" si="15"/>
        <v>354</v>
      </c>
      <c r="B358" s="1">
        <f t="shared" si="16"/>
        <v>-176</v>
      </c>
      <c r="C358" s="5">
        <f>'360 IRA Input'!$C$14</f>
        <v>295</v>
      </c>
      <c r="D358" s="6" t="e">
        <f>-PPMT('360 IRA Input'!$C$13/12,$B$4-B359,$B$4,$F$4)</f>
        <v>#NUM!</v>
      </c>
      <c r="E358" s="6" t="e">
        <f>-IPMT('360 IRA Input'!$C$13/12,$B$4-B359,$B$4,$F$4)</f>
        <v>#NUM!</v>
      </c>
      <c r="F358" s="8" t="e">
        <f t="shared" si="17"/>
        <v>#NUM!</v>
      </c>
    </row>
    <row r="359" spans="1:6" x14ac:dyDescent="0.2">
      <c r="A359" s="1">
        <f t="shared" si="15"/>
        <v>355</v>
      </c>
      <c r="B359" s="1">
        <f t="shared" si="16"/>
        <v>-177</v>
      </c>
      <c r="C359" s="5">
        <f>'360 IRA Input'!$C$14</f>
        <v>295</v>
      </c>
      <c r="D359" s="6" t="e">
        <f>-PPMT('360 IRA Input'!$C$13/12,$B$4-B360,$B$4,$F$4)</f>
        <v>#NUM!</v>
      </c>
      <c r="E359" s="6" t="e">
        <f>-IPMT('360 IRA Input'!$C$13/12,$B$4-B360,$B$4,$F$4)</f>
        <v>#NUM!</v>
      </c>
      <c r="F359" s="8" t="e">
        <f t="shared" si="17"/>
        <v>#NUM!</v>
      </c>
    </row>
    <row r="360" spans="1:6" x14ac:dyDescent="0.2">
      <c r="A360" s="1">
        <f t="shared" si="15"/>
        <v>356</v>
      </c>
      <c r="B360" s="1">
        <f t="shared" si="16"/>
        <v>-178</v>
      </c>
      <c r="C360" s="5">
        <f>'360 IRA Input'!$C$14</f>
        <v>295</v>
      </c>
      <c r="D360" s="6" t="e">
        <f>-PPMT('360 IRA Input'!$C$13/12,$B$4-B361,$B$4,$F$4)</f>
        <v>#NUM!</v>
      </c>
      <c r="E360" s="6" t="e">
        <f>-IPMT('360 IRA Input'!$C$13/12,$B$4-B361,$B$4,$F$4)</f>
        <v>#NUM!</v>
      </c>
      <c r="F360" s="8" t="e">
        <f t="shared" si="17"/>
        <v>#NUM!</v>
      </c>
    </row>
    <row r="361" spans="1:6" x14ac:dyDescent="0.2">
      <c r="A361" s="1">
        <f t="shared" si="15"/>
        <v>357</v>
      </c>
      <c r="B361" s="1">
        <f t="shared" si="16"/>
        <v>-179</v>
      </c>
      <c r="C361" s="5">
        <f>'360 IRA Input'!$C$14</f>
        <v>295</v>
      </c>
      <c r="D361" s="6" t="e">
        <f>-PPMT('360 IRA Input'!$C$13/12,$B$4-B362,$B$4,$F$4)</f>
        <v>#NUM!</v>
      </c>
      <c r="E361" s="6" t="e">
        <f>-IPMT('360 IRA Input'!$C$13/12,$B$4-B362,$B$4,$F$4)</f>
        <v>#NUM!</v>
      </c>
      <c r="F361" s="8" t="e">
        <f t="shared" si="17"/>
        <v>#NUM!</v>
      </c>
    </row>
    <row r="362" spans="1:6" x14ac:dyDescent="0.2">
      <c r="A362" s="1">
        <f t="shared" si="15"/>
        <v>358</v>
      </c>
      <c r="B362" s="1">
        <f t="shared" si="16"/>
        <v>-180</v>
      </c>
      <c r="C362" s="5">
        <f>'360 IRA Input'!$C$14</f>
        <v>295</v>
      </c>
      <c r="D362" s="6" t="e">
        <f>-PPMT('360 IRA Input'!$C$13/12,$B$4-B363,$B$4,$F$4)</f>
        <v>#NUM!</v>
      </c>
      <c r="E362" s="6" t="e">
        <f>-IPMT('360 IRA Input'!$C$13/12,$B$4-B363,$B$4,$F$4)</f>
        <v>#NUM!</v>
      </c>
      <c r="F362" s="8" t="e">
        <f t="shared" si="17"/>
        <v>#NUM!</v>
      </c>
    </row>
    <row r="363" spans="1:6" x14ac:dyDescent="0.2">
      <c r="A363" s="1">
        <f t="shared" si="15"/>
        <v>359</v>
      </c>
      <c r="B363" s="1">
        <f t="shared" si="16"/>
        <v>-181</v>
      </c>
      <c r="C363" s="5">
        <f>'360 IRA Input'!$C$14</f>
        <v>295</v>
      </c>
      <c r="D363" s="6" t="e">
        <f>-PPMT('360 IRA Input'!$C$13/12,$B$4-B364,$B$4,$F$4)</f>
        <v>#NUM!</v>
      </c>
      <c r="E363" s="6" t="e">
        <f>-IPMT('360 IRA Input'!$C$13/12,$B$4-B364,$B$4,$F$4)</f>
        <v>#NUM!</v>
      </c>
      <c r="F363" s="8" t="e">
        <f t="shared" si="17"/>
        <v>#NUM!</v>
      </c>
    </row>
    <row r="364" spans="1:6" x14ac:dyDescent="0.2">
      <c r="A364" s="1">
        <f t="shared" si="15"/>
        <v>360</v>
      </c>
      <c r="B364" s="1">
        <f t="shared" si="16"/>
        <v>-182</v>
      </c>
      <c r="C364" s="5">
        <f>'360 IRA Input'!$C$14</f>
        <v>295</v>
      </c>
      <c r="D364" s="6">
        <f>-PPMT('360 IRA Input'!$C$13/12,$B$4-B365,$B$4,$F$4)</f>
        <v>291.71817022006729</v>
      </c>
      <c r="E364" s="6">
        <f>-IPMT('360 IRA Input'!$C$13/12,$B$4-B365,$B$4,$F$4)</f>
        <v>3.2818297799329081</v>
      </c>
      <c r="F364" s="8" t="e">
        <f t="shared" si="17"/>
        <v>#NUM!</v>
      </c>
    </row>
  </sheetData>
  <mergeCells count="1">
    <mergeCell ref="A1:F1"/>
  </mergeCells>
  <pageMargins left="0.78749999999999998" right="0.78749999999999998" top="1.0527777777777778" bottom="1.0527777777777778" header="0.78749999999999998" footer="0.78749999999999998"/>
  <pageSetup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 Input</vt:lpstr>
      <vt:lpstr>Investing</vt:lpstr>
      <vt:lpstr>360 IRA Input</vt:lpstr>
      <vt:lpstr>Chart</vt:lpstr>
      <vt:lpstr>Full Am</vt:lpstr>
      <vt:lpstr>Purchase Am</vt:lpstr>
      <vt:lpstr>Resale Am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Czarina Harris</dc:creator>
  <cp:lastModifiedBy>WORK1</cp:lastModifiedBy>
  <cp:revision/>
  <cp:lastPrinted>2013-06-19T23:36:18Z</cp:lastPrinted>
  <dcterms:created xsi:type="dcterms:W3CDTF">2012-08-16T18:13:19Z</dcterms:created>
  <dcterms:modified xsi:type="dcterms:W3CDTF">2014-10-13T23:34:25Z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1033-9.1.0.4058</vt:lpwstr>
  </property>
</Properties>
</file>